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P100" sheetId="1" r:id="rId1"/>
    <sheet name="TR150" sheetId="2" r:id="rId2"/>
    <sheet name="TP50" sheetId="3" r:id="rId3"/>
    <sheet name="TR75" sheetId="4" r:id="rId4"/>
    <sheet name="TP25" sheetId="5" r:id="rId5"/>
  </sheets>
  <definedNames/>
  <calcPr fullCalcOnLoad="1"/>
</workbook>
</file>

<file path=xl/sharedStrings.xml><?xml version="1.0" encoding="utf-8"?>
<sst xmlns="http://schemas.openxmlformats.org/spreadsheetml/2006/main" count="962" uniqueCount="378">
  <si>
    <t>Nazwisko</t>
  </si>
  <si>
    <t>Imię</t>
  </si>
  <si>
    <t>Kategoria</t>
  </si>
  <si>
    <t>Trasa</t>
  </si>
  <si>
    <t>Miasto</t>
  </si>
  <si>
    <t>Team</t>
  </si>
  <si>
    <t>M</t>
  </si>
  <si>
    <t>Robert</t>
  </si>
  <si>
    <t>Paweł</t>
  </si>
  <si>
    <t>TP100</t>
  </si>
  <si>
    <t>TP50</t>
  </si>
  <si>
    <t>TR150</t>
  </si>
  <si>
    <t>Warszawa</t>
  </si>
  <si>
    <t>K</t>
  </si>
  <si>
    <t>Wieczorek</t>
  </si>
  <si>
    <t>Jarek</t>
  </si>
  <si>
    <t>Wrocław</t>
  </si>
  <si>
    <t>Wieczorek Team</t>
  </si>
  <si>
    <t>Żak</t>
  </si>
  <si>
    <t>Krzysztof</t>
  </si>
  <si>
    <t>Szczecin</t>
  </si>
  <si>
    <t>Rafał</t>
  </si>
  <si>
    <t>Agnieszka</t>
  </si>
  <si>
    <t>Duda</t>
  </si>
  <si>
    <t>Hora</t>
  </si>
  <si>
    <t>Horova</t>
  </si>
  <si>
    <t>Złotoryja</t>
  </si>
  <si>
    <t>Trzech Króli i Królewny</t>
  </si>
  <si>
    <t>Jakub</t>
  </si>
  <si>
    <t>Wleń</t>
  </si>
  <si>
    <t>El Bimberos</t>
  </si>
  <si>
    <t>Vladimir</t>
  </si>
  <si>
    <t>Magda</t>
  </si>
  <si>
    <t>Praha</t>
  </si>
  <si>
    <t>Bludne balvany</t>
  </si>
  <si>
    <t>Tomasz</t>
  </si>
  <si>
    <t>Anna</t>
  </si>
  <si>
    <t>Jakimowicz</t>
  </si>
  <si>
    <t>Sławomir</t>
  </si>
  <si>
    <t>Kłodowski</t>
  </si>
  <si>
    <t>Michał</t>
  </si>
  <si>
    <t>QL0CK0W4 SKŁ4D4NK4</t>
  </si>
  <si>
    <t>Latarowski</t>
  </si>
  <si>
    <t>Grzegorz</t>
  </si>
  <si>
    <t>Lwówek Śląski</t>
  </si>
  <si>
    <t>Rubezahl</t>
  </si>
  <si>
    <t>Jelenia Góra</t>
  </si>
  <si>
    <t>Marek</t>
  </si>
  <si>
    <t>Szkudlarek</t>
  </si>
  <si>
    <t>Szymon</t>
  </si>
  <si>
    <t>Wojtas</t>
  </si>
  <si>
    <t>Kamila</t>
  </si>
  <si>
    <t>Bolimie Noga</t>
  </si>
  <si>
    <t>TP25</t>
  </si>
  <si>
    <t>Wojtaczka</t>
  </si>
  <si>
    <t>Wilków-Osada</t>
  </si>
  <si>
    <t>Zagrodno</t>
  </si>
  <si>
    <t>Talaga</t>
  </si>
  <si>
    <t>Dąbrowa</t>
  </si>
  <si>
    <t>MKS Wyzwolenie</t>
  </si>
  <si>
    <t>Kossak</t>
  </si>
  <si>
    <t>zagubieni w akcji</t>
  </si>
  <si>
    <t>Onyszkiewicz</t>
  </si>
  <si>
    <t>Radosław</t>
  </si>
  <si>
    <t>byle do przodu</t>
  </si>
  <si>
    <t>Lipińska</t>
  </si>
  <si>
    <t>strażak sam</t>
  </si>
  <si>
    <t>Rupacz</t>
  </si>
  <si>
    <t>Daniel</t>
  </si>
  <si>
    <t>Nowogrodziec</t>
  </si>
  <si>
    <t>Rok urodzenia</t>
  </si>
  <si>
    <t>Lp</t>
  </si>
  <si>
    <t>lipa team</t>
  </si>
  <si>
    <t>Lipiński</t>
  </si>
  <si>
    <t>Jan</t>
  </si>
  <si>
    <t>Halko</t>
  </si>
  <si>
    <t>Lubin</t>
  </si>
  <si>
    <t>Dostojne chłopaki</t>
  </si>
  <si>
    <t>Laliche</t>
  </si>
  <si>
    <t>Luiza</t>
  </si>
  <si>
    <t>Kocille</t>
  </si>
  <si>
    <t>Zuzanna</t>
  </si>
  <si>
    <t>Jerzy</t>
  </si>
  <si>
    <t>Baszak</t>
  </si>
  <si>
    <t>Wydro</t>
  </si>
  <si>
    <t>Vera</t>
  </si>
  <si>
    <t>Hajkova</t>
  </si>
  <si>
    <t>Czarny</t>
  </si>
  <si>
    <t>Witczak</t>
  </si>
  <si>
    <t>Fałowska</t>
  </si>
  <si>
    <t>Fałowski</t>
  </si>
  <si>
    <t>Małgorzata</t>
  </si>
  <si>
    <t>Przemysław</t>
  </si>
  <si>
    <t>Barbara</t>
  </si>
  <si>
    <t>Pączki</t>
  </si>
  <si>
    <t>Nowy Kościół</t>
  </si>
  <si>
    <t>kangdjoktjo</t>
  </si>
  <si>
    <t>Kraków</t>
  </si>
  <si>
    <t>Szkoła Fechtunku ARAMIS</t>
  </si>
  <si>
    <t>Dreamtime Trails</t>
  </si>
  <si>
    <t>Eichler-Fałowska</t>
  </si>
  <si>
    <t>Kobiety na medal</t>
  </si>
  <si>
    <t>Wojciech</t>
  </si>
  <si>
    <t>Wodzicka</t>
  </si>
  <si>
    <t>Aleksandra</t>
  </si>
  <si>
    <t>Kosiński</t>
  </si>
  <si>
    <t>Maciej</t>
  </si>
  <si>
    <t>Wioletta</t>
  </si>
  <si>
    <t>Gajków</t>
  </si>
  <si>
    <t>TR75</t>
  </si>
  <si>
    <t>VY</t>
  </si>
  <si>
    <t>Dering</t>
  </si>
  <si>
    <t>Marcin</t>
  </si>
  <si>
    <t>Marzec</t>
  </si>
  <si>
    <t>Alicja</t>
  </si>
  <si>
    <t>Tadeusz</t>
  </si>
  <si>
    <t>Dąbrowa Górnicza</t>
  </si>
  <si>
    <t>Ławnik</t>
  </si>
  <si>
    <t>Mateusz</t>
  </si>
  <si>
    <t>Mikołów</t>
  </si>
  <si>
    <t>Dąbrowski</t>
  </si>
  <si>
    <t>Bartłomiej</t>
  </si>
  <si>
    <t>Dąbrowska</t>
  </si>
  <si>
    <t>Grobelska</t>
  </si>
  <si>
    <t>Weronika</t>
  </si>
  <si>
    <t>Koło Gospodyń Wiejskich</t>
  </si>
  <si>
    <t>Kochman</t>
  </si>
  <si>
    <t>Kanie Helenowskie</t>
  </si>
  <si>
    <t>Koziczki</t>
  </si>
  <si>
    <t>Kowalczyk</t>
  </si>
  <si>
    <t>Mińsk Mazowiecki</t>
  </si>
  <si>
    <t>UKA Warszawa/Koziczki</t>
  </si>
  <si>
    <t>Korzeniewski</t>
  </si>
  <si>
    <t>Łukasz</t>
  </si>
  <si>
    <t>UKA/OxygenCycling.pl</t>
  </si>
  <si>
    <t>Pochopień</t>
  </si>
  <si>
    <t>Oleśnica</t>
  </si>
  <si>
    <t>DiMEN s.c.</t>
  </si>
  <si>
    <t>Szarów</t>
  </si>
  <si>
    <t>Wesołowski</t>
  </si>
  <si>
    <t>Szawdzin</t>
  </si>
  <si>
    <t>Kołodziej</t>
  </si>
  <si>
    <t>Kargol</t>
  </si>
  <si>
    <t>Strzałkowski</t>
  </si>
  <si>
    <t>Benedyk</t>
  </si>
  <si>
    <t>Wilk</t>
  </si>
  <si>
    <t>OLAWS Złotoryja</t>
  </si>
  <si>
    <t>NBR Team/Smashing pąpkins</t>
  </si>
  <si>
    <t>Janusz</t>
  </si>
  <si>
    <t>Zielona Góra</t>
  </si>
  <si>
    <t>bez formy</t>
  </si>
  <si>
    <t>Jelenie</t>
  </si>
  <si>
    <t>Kurpiel</t>
  </si>
  <si>
    <t>Morawski</t>
  </si>
  <si>
    <t>Jarosław</t>
  </si>
  <si>
    <t>Legnica</t>
  </si>
  <si>
    <t>Magdalena</t>
  </si>
  <si>
    <t>Ewelina</t>
  </si>
  <si>
    <t>Witkowski</t>
  </si>
  <si>
    <t>nie da rady</t>
  </si>
  <si>
    <t>Zdeb</t>
  </si>
  <si>
    <t>Marta</t>
  </si>
  <si>
    <t>Karpacz</t>
  </si>
  <si>
    <t>BYLE DO METY</t>
  </si>
  <si>
    <t>Krupa</t>
  </si>
  <si>
    <t>Monika</t>
  </si>
  <si>
    <t>Gdesz</t>
  </si>
  <si>
    <t>Sikorski</t>
  </si>
  <si>
    <t>Golubiński</t>
  </si>
  <si>
    <t>Cybruch</t>
  </si>
  <si>
    <t>Jacek</t>
  </si>
  <si>
    <t>Świdnica</t>
  </si>
  <si>
    <t>Sójka</t>
  </si>
  <si>
    <t>Eibl</t>
  </si>
  <si>
    <t>Andrzej</t>
  </si>
  <si>
    <t>Miazga</t>
  </si>
  <si>
    <t>Sobieraj</t>
  </si>
  <si>
    <t>Łącz</t>
  </si>
  <si>
    <t>Lecharlier</t>
  </si>
  <si>
    <t>Aurore</t>
  </si>
  <si>
    <t>RKS Fiedorek</t>
  </si>
  <si>
    <t>Milewski</t>
  </si>
  <si>
    <t>Chocianów</t>
  </si>
  <si>
    <t>Eiblu Team</t>
  </si>
  <si>
    <t>Łódź</t>
  </si>
  <si>
    <t>Słupca</t>
  </si>
  <si>
    <t>ZSA Zakwas</t>
  </si>
  <si>
    <t>L'Equipe</t>
  </si>
  <si>
    <t>Czechowicz</t>
  </si>
  <si>
    <t>Dariusz</t>
  </si>
  <si>
    <t>Arkadiusz</t>
  </si>
  <si>
    <t>Duszak</t>
  </si>
  <si>
    <t>Murawski</t>
  </si>
  <si>
    <t>Piotr</t>
  </si>
  <si>
    <t>Leszno</t>
  </si>
  <si>
    <t>Maraton Leszno</t>
  </si>
  <si>
    <t>Brwinów</t>
  </si>
  <si>
    <t>2PU</t>
  </si>
  <si>
    <t>Kumple Świrka</t>
  </si>
  <si>
    <t>Litewka</t>
  </si>
  <si>
    <t>Drużyna Gabrysi</t>
  </si>
  <si>
    <t>Bochenek</t>
  </si>
  <si>
    <t>Piekary Śląskie</t>
  </si>
  <si>
    <t>Żółwie mi pouciekały</t>
  </si>
  <si>
    <t>Cybulka</t>
  </si>
  <si>
    <t>Marzena</t>
  </si>
  <si>
    <t>Kaczmarek</t>
  </si>
  <si>
    <t>Stanisław</t>
  </si>
  <si>
    <t>Stadnik</t>
  </si>
  <si>
    <t>Wróbel</t>
  </si>
  <si>
    <t>Sokulski</t>
  </si>
  <si>
    <t>Sękowo</t>
  </si>
  <si>
    <t>Szach Sękowo</t>
  </si>
  <si>
    <t>Swarzędz</t>
  </si>
  <si>
    <t>KS GARBY</t>
  </si>
  <si>
    <t>Bogdał</t>
  </si>
  <si>
    <t>Żaneta</t>
  </si>
  <si>
    <t>Karolczak</t>
  </si>
  <si>
    <t>Deffontaines</t>
  </si>
  <si>
    <t>Lucie</t>
  </si>
  <si>
    <t>Szpak</t>
  </si>
  <si>
    <t>Bąk</t>
  </si>
  <si>
    <t>Beata</t>
  </si>
  <si>
    <t>Kula</t>
  </si>
  <si>
    <t>Dorsz</t>
  </si>
  <si>
    <t>Sebastian</t>
  </si>
  <si>
    <t>Poznań</t>
  </si>
  <si>
    <t>zombie marauder</t>
  </si>
  <si>
    <t>Kielce</t>
  </si>
  <si>
    <t>Motyla Noga</t>
  </si>
  <si>
    <t>Zołza Team</t>
  </si>
  <si>
    <t>Zając</t>
  </si>
  <si>
    <t>Długouchy</t>
  </si>
  <si>
    <t>Mogielski</t>
  </si>
  <si>
    <t>Petrusiewicz</t>
  </si>
  <si>
    <t>Franke</t>
  </si>
  <si>
    <t>Kaźmierczak</t>
  </si>
  <si>
    <t>Lubań Śląski</t>
  </si>
  <si>
    <t>Katowice</t>
  </si>
  <si>
    <t>Orzeł Drużyna</t>
  </si>
  <si>
    <t>Hałkiewicz</t>
  </si>
  <si>
    <t>Gruntowski</t>
  </si>
  <si>
    <t>Sochacka</t>
  </si>
  <si>
    <t>Katarzyna</t>
  </si>
  <si>
    <t>Baran</t>
  </si>
  <si>
    <t>Daniluk</t>
  </si>
  <si>
    <t>Miriam</t>
  </si>
  <si>
    <t>Wawroniak</t>
  </si>
  <si>
    <t>Ewa</t>
  </si>
  <si>
    <t>Bogusiak</t>
  </si>
  <si>
    <t>Łuczyńska</t>
  </si>
  <si>
    <t>Farganus</t>
  </si>
  <si>
    <t>Anita</t>
  </si>
  <si>
    <t>Szuszkiewicz</t>
  </si>
  <si>
    <t>Paluch</t>
  </si>
  <si>
    <t>Bubel</t>
  </si>
  <si>
    <t>Alina</t>
  </si>
  <si>
    <t>Ciężkowska</t>
  </si>
  <si>
    <t>Szymański</t>
  </si>
  <si>
    <t>Szczęsny</t>
  </si>
  <si>
    <t>Demkowski</t>
  </si>
  <si>
    <t>Pasieka</t>
  </si>
  <si>
    <t>Klimczewski</t>
  </si>
  <si>
    <t>Bartosz</t>
  </si>
  <si>
    <t>Jancz</t>
  </si>
  <si>
    <t>Kliniewski</t>
  </si>
  <si>
    <t>Madaj</t>
  </si>
  <si>
    <t>Sikora-Dzięcioł</t>
  </si>
  <si>
    <t>Daria</t>
  </si>
  <si>
    <t>Wołoszyn</t>
  </si>
  <si>
    <t>Głogów</t>
  </si>
  <si>
    <t>MTS Drużyna Szpiku</t>
  </si>
  <si>
    <t>Niemodlin</t>
  </si>
  <si>
    <t>Rokietnica</t>
  </si>
  <si>
    <t>loca2/MTS Drużyna Szpiku</t>
  </si>
  <si>
    <t>Jawor</t>
  </si>
  <si>
    <t>Oława</t>
  </si>
  <si>
    <t>Marciszów</t>
  </si>
  <si>
    <t>Energetyczni</t>
  </si>
  <si>
    <t>Piechowice</t>
  </si>
  <si>
    <t>Pieńsk</t>
  </si>
  <si>
    <t>BIKEPARK POZNAŃ</t>
  </si>
  <si>
    <t>SKPG Harnasie</t>
  </si>
  <si>
    <t>Bydgoszcz</t>
  </si>
  <si>
    <t>Rajd Konwalii Brzoza Biega</t>
  </si>
  <si>
    <t>Grabowski</t>
  </si>
  <si>
    <t>AR Team</t>
  </si>
  <si>
    <t>Siedlęcin</t>
  </si>
  <si>
    <t>Malawski</t>
  </si>
  <si>
    <t>Filip</t>
  </si>
  <si>
    <t>SFA</t>
  </si>
  <si>
    <t>Mac</t>
  </si>
  <si>
    <t>Liszki</t>
  </si>
  <si>
    <t>Borejdzo</t>
  </si>
  <si>
    <t>Karol</t>
  </si>
  <si>
    <t>Żary</t>
  </si>
  <si>
    <t>Urbański</t>
  </si>
  <si>
    <t>Gryfino</t>
  </si>
  <si>
    <t>Hermes</t>
  </si>
  <si>
    <t>Cieślicki</t>
  </si>
  <si>
    <t>Wower</t>
  </si>
  <si>
    <t>Chorzów</t>
  </si>
  <si>
    <t>CSC Adventure Academy</t>
  </si>
  <si>
    <t>Dul</t>
  </si>
  <si>
    <t>Kinga</t>
  </si>
  <si>
    <t>Mariusz</t>
  </si>
  <si>
    <t>Fudro</t>
  </si>
  <si>
    <t>Edward</t>
  </si>
  <si>
    <t>Police</t>
  </si>
  <si>
    <t>JEJ</t>
  </si>
  <si>
    <t>Urbaniak</t>
  </si>
  <si>
    <t>Diduszko</t>
  </si>
  <si>
    <t>Morkowski</t>
  </si>
  <si>
    <t>Zuzana</t>
  </si>
  <si>
    <t>Setinkova</t>
  </si>
  <si>
    <t>Smejda</t>
  </si>
  <si>
    <t>Piasecki</t>
  </si>
  <si>
    <t>Czarnków</t>
  </si>
  <si>
    <t>samowolka</t>
  </si>
  <si>
    <t>Evolution Rally Team</t>
  </si>
  <si>
    <t>Bieniewice</t>
  </si>
  <si>
    <t>Spójnia Warszawa</t>
  </si>
  <si>
    <t>Francuski wyłącznik</t>
  </si>
  <si>
    <t>Tim Prezes</t>
  </si>
  <si>
    <t>Owczarz</t>
  </si>
  <si>
    <t>Joanna</t>
  </si>
  <si>
    <t>Wiśniowy Skład</t>
  </si>
  <si>
    <t>Dawidziuk</t>
  </si>
  <si>
    <t>Ślązak</t>
  </si>
  <si>
    <t>Adam</t>
  </si>
  <si>
    <t>Chaszczojeźdźcy</t>
  </si>
  <si>
    <t>Kłosowicz</t>
  </si>
  <si>
    <t>Wilk-Dec</t>
  </si>
  <si>
    <t>Dec</t>
  </si>
  <si>
    <t>DSP TEAM</t>
  </si>
  <si>
    <t>Mikus</t>
  </si>
  <si>
    <t>ZOŚKA Team</t>
  </si>
  <si>
    <t>Bzymek-Wiera</t>
  </si>
  <si>
    <t>Faustyna</t>
  </si>
  <si>
    <t>Wiera</t>
  </si>
  <si>
    <t>Niedośpiał</t>
  </si>
  <si>
    <t>Dąbrowa Szlachecka</t>
  </si>
  <si>
    <t>Artur</t>
  </si>
  <si>
    <t>Domański</t>
  </si>
  <si>
    <t>Małowiński</t>
  </si>
  <si>
    <t>:-)</t>
  </si>
  <si>
    <t>Małowińska</t>
  </si>
  <si>
    <t>Rzeszówek</t>
  </si>
  <si>
    <t>Zwycięzcy</t>
  </si>
  <si>
    <t>Pak</t>
  </si>
  <si>
    <t>Paki</t>
  </si>
  <si>
    <t>Gruszczyński</t>
  </si>
  <si>
    <t>Kuba</t>
  </si>
  <si>
    <t>P wej</t>
  </si>
  <si>
    <t>P wyj</t>
  </si>
  <si>
    <t>xxx</t>
  </si>
  <si>
    <t>NKL</t>
  </si>
  <si>
    <t>meta</t>
  </si>
  <si>
    <t>kara</t>
  </si>
  <si>
    <t>czas</t>
  </si>
  <si>
    <t>wynik</t>
  </si>
  <si>
    <t>PK 33</t>
  </si>
  <si>
    <t>PK 36, 37, 38</t>
  </si>
  <si>
    <t>brak</t>
  </si>
  <si>
    <t>PK 34</t>
  </si>
  <si>
    <t>PK 31-41</t>
  </si>
  <si>
    <t>PK 51-55, 58-59</t>
  </si>
  <si>
    <t>PK 34, 36-38</t>
  </si>
  <si>
    <t>PK 36-41</t>
  </si>
  <si>
    <t>karta + mapa</t>
  </si>
  <si>
    <t>miejsce</t>
  </si>
  <si>
    <t>TP 25</t>
  </si>
  <si>
    <t>TR 75</t>
  </si>
  <si>
    <t>PK 33-35, 37</t>
  </si>
  <si>
    <t>TP 50</t>
  </si>
  <si>
    <t>PK 34, 39</t>
  </si>
  <si>
    <t>TP 100</t>
  </si>
  <si>
    <t>TR 150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</si>
</sst>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2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0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2" fillId="0" borderId="10" xfId="0" applyFon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7.8515625" style="0" bestFit="1" customWidth="1"/>
    <col min="2" max="2" width="4.00390625" style="0" bestFit="1" customWidth="1"/>
    <col min="3" max="3" width="11.57421875" style="0" bestFit="1" customWidth="1"/>
    <col min="4" max="4" width="10.7109375" style="0" bestFit="1" customWidth="1"/>
    <col min="5" max="5" width="13.7109375" style="0" hidden="1" customWidth="1"/>
    <col min="6" max="6" width="17.00390625" style="0" bestFit="1" customWidth="1"/>
    <col min="7" max="7" width="6.140625" style="0" bestFit="1" customWidth="1"/>
    <col min="8" max="8" width="9.421875" style="0" bestFit="1" customWidth="1"/>
    <col min="9" max="9" width="16.421875" style="0" bestFit="1" customWidth="1"/>
    <col min="16" max="16" width="0" style="0" hidden="1" customWidth="1"/>
  </cols>
  <sheetData>
    <row r="1" spans="1:17" ht="31.5">
      <c r="A1" s="30" t="s">
        <v>376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14" t="s">
        <v>370</v>
      </c>
      <c r="B2" s="14" t="s">
        <v>71</v>
      </c>
      <c r="C2" s="14" t="s">
        <v>0</v>
      </c>
      <c r="D2" s="14" t="s">
        <v>1</v>
      </c>
      <c r="E2" s="14" t="s">
        <v>70</v>
      </c>
      <c r="F2" s="14" t="s">
        <v>4</v>
      </c>
      <c r="G2" s="14" t="s">
        <v>3</v>
      </c>
      <c r="H2" s="14" t="s">
        <v>2</v>
      </c>
      <c r="I2" s="14" t="s">
        <v>5</v>
      </c>
      <c r="J2" s="25" t="s">
        <v>353</v>
      </c>
      <c r="K2" s="25" t="s">
        <v>354</v>
      </c>
      <c r="L2" s="14" t="s">
        <v>357</v>
      </c>
      <c r="M2" s="14" t="s">
        <v>359</v>
      </c>
      <c r="N2" s="14" t="s">
        <v>358</v>
      </c>
      <c r="O2" s="26" t="s">
        <v>360</v>
      </c>
      <c r="P2" s="1"/>
      <c r="Q2" s="14" t="s">
        <v>363</v>
      </c>
    </row>
    <row r="3" spans="1:17" ht="15">
      <c r="A3" s="1">
        <v>1</v>
      </c>
      <c r="B3" s="14">
        <v>110</v>
      </c>
      <c r="C3" s="15" t="s">
        <v>206</v>
      </c>
      <c r="D3" s="16" t="s">
        <v>207</v>
      </c>
      <c r="E3" s="16">
        <v>1962</v>
      </c>
      <c r="F3" s="17" t="s">
        <v>211</v>
      </c>
      <c r="G3" s="17" t="s">
        <v>9</v>
      </c>
      <c r="H3" s="17" t="s">
        <v>6</v>
      </c>
      <c r="I3" s="17" t="s">
        <v>212</v>
      </c>
      <c r="J3" s="18">
        <v>0.3055555555555555</v>
      </c>
      <c r="K3" s="18">
        <v>0.3125</v>
      </c>
      <c r="L3" s="18">
        <v>0.6881944444444444</v>
      </c>
      <c r="M3" s="18">
        <f aca="true" t="shared" si="0" ref="M3:M18">L3-P3</f>
        <v>0.6881944444444444</v>
      </c>
      <c r="N3" s="18">
        <v>0</v>
      </c>
      <c r="O3" s="27">
        <f aca="true" t="shared" si="1" ref="O3:O18">M3+N3</f>
        <v>0.6881944444444444</v>
      </c>
      <c r="P3" s="18">
        <v>0</v>
      </c>
      <c r="Q3" s="1"/>
    </row>
    <row r="4" spans="1:17" ht="15">
      <c r="A4" s="1">
        <v>2</v>
      </c>
      <c r="B4" s="14">
        <v>115</v>
      </c>
      <c r="C4" s="15" t="s">
        <v>306</v>
      </c>
      <c r="D4" s="16" t="s">
        <v>307</v>
      </c>
      <c r="E4" s="8">
        <v>1958</v>
      </c>
      <c r="F4" s="17" t="s">
        <v>308</v>
      </c>
      <c r="G4" s="17" t="s">
        <v>9</v>
      </c>
      <c r="H4" s="17" t="s">
        <v>6</v>
      </c>
      <c r="I4" s="17" t="s">
        <v>309</v>
      </c>
      <c r="J4" s="18">
        <v>0.3076388888888889</v>
      </c>
      <c r="K4" s="18">
        <v>0.3125</v>
      </c>
      <c r="L4" s="18">
        <v>0.7062499999999999</v>
      </c>
      <c r="M4" s="18">
        <f t="shared" si="0"/>
        <v>0.7062499999999999</v>
      </c>
      <c r="N4" s="18">
        <v>0</v>
      </c>
      <c r="O4" s="27">
        <f t="shared" si="1"/>
        <v>0.7062499999999999</v>
      </c>
      <c r="P4" s="18">
        <v>0</v>
      </c>
      <c r="Q4" s="1"/>
    </row>
    <row r="5" spans="1:17" ht="15">
      <c r="A5" s="1">
        <v>3</v>
      </c>
      <c r="B5" s="14">
        <v>101</v>
      </c>
      <c r="C5" s="15" t="s">
        <v>57</v>
      </c>
      <c r="D5" s="8" t="s">
        <v>35</v>
      </c>
      <c r="E5" s="8">
        <v>1976</v>
      </c>
      <c r="F5" s="20" t="s">
        <v>58</v>
      </c>
      <c r="G5" s="20" t="s">
        <v>9</v>
      </c>
      <c r="H5" s="20" t="s">
        <v>6</v>
      </c>
      <c r="I5" s="20" t="s">
        <v>59</v>
      </c>
      <c r="J5" s="18">
        <v>0.37013888888888885</v>
      </c>
      <c r="K5" s="18">
        <v>0.3875</v>
      </c>
      <c r="L5" s="18">
        <v>0.7631944444444444</v>
      </c>
      <c r="M5" s="18">
        <f t="shared" si="0"/>
        <v>0.7631944444444444</v>
      </c>
      <c r="N5" s="18">
        <v>0</v>
      </c>
      <c r="O5" s="27">
        <f t="shared" si="1"/>
        <v>0.7631944444444444</v>
      </c>
      <c r="P5" s="18">
        <v>0</v>
      </c>
      <c r="Q5" s="1"/>
    </row>
    <row r="6" spans="1:17" ht="15">
      <c r="A6" s="1">
        <v>3</v>
      </c>
      <c r="B6" s="14">
        <v>108</v>
      </c>
      <c r="C6" s="15" t="s">
        <v>57</v>
      </c>
      <c r="D6" s="16" t="s">
        <v>7</v>
      </c>
      <c r="E6" s="16">
        <v>1978</v>
      </c>
      <c r="F6" s="17" t="s">
        <v>138</v>
      </c>
      <c r="G6" s="17" t="s">
        <v>9</v>
      </c>
      <c r="H6" s="17" t="s">
        <v>6</v>
      </c>
      <c r="I6" s="17" t="s">
        <v>59</v>
      </c>
      <c r="J6" s="18">
        <v>0.37013888888888885</v>
      </c>
      <c r="K6" s="18">
        <v>0.3875</v>
      </c>
      <c r="L6" s="18">
        <v>0.7631944444444444</v>
      </c>
      <c r="M6" s="18">
        <f t="shared" si="0"/>
        <v>0.7631944444444444</v>
      </c>
      <c r="N6" s="18">
        <v>0</v>
      </c>
      <c r="O6" s="27">
        <f t="shared" si="1"/>
        <v>0.7631944444444444</v>
      </c>
      <c r="P6" s="18">
        <v>0</v>
      </c>
      <c r="Q6" s="1"/>
    </row>
    <row r="7" spans="1:17" ht="15">
      <c r="A7" s="1">
        <v>5</v>
      </c>
      <c r="B7" s="14">
        <v>109</v>
      </c>
      <c r="C7" s="15" t="s">
        <v>173</v>
      </c>
      <c r="D7" s="16" t="s">
        <v>174</v>
      </c>
      <c r="E7" s="16">
        <v>1972</v>
      </c>
      <c r="F7" s="17" t="s">
        <v>182</v>
      </c>
      <c r="G7" s="17" t="s">
        <v>9</v>
      </c>
      <c r="H7" s="17" t="s">
        <v>6</v>
      </c>
      <c r="I7" s="17" t="s">
        <v>183</v>
      </c>
      <c r="J7" s="18">
        <v>0.3923611111111111</v>
      </c>
      <c r="K7" s="18">
        <v>0.4083333333333334</v>
      </c>
      <c r="L7" s="18">
        <v>0.7840277777777778</v>
      </c>
      <c r="M7" s="18">
        <f t="shared" si="0"/>
        <v>0.7840277777777778</v>
      </c>
      <c r="N7" s="18">
        <v>0</v>
      </c>
      <c r="O7" s="27">
        <f t="shared" si="1"/>
        <v>0.7840277777777778</v>
      </c>
      <c r="P7" s="18">
        <v>0</v>
      </c>
      <c r="Q7" s="1"/>
    </row>
    <row r="8" spans="1:17" ht="15">
      <c r="A8" s="1">
        <v>6</v>
      </c>
      <c r="B8" s="14">
        <v>111</v>
      </c>
      <c r="C8" s="15" t="s">
        <v>231</v>
      </c>
      <c r="D8" s="16" t="s">
        <v>102</v>
      </c>
      <c r="E8" s="16">
        <v>1981</v>
      </c>
      <c r="F8" s="17" t="s">
        <v>12</v>
      </c>
      <c r="G8" s="17" t="s">
        <v>9</v>
      </c>
      <c r="H8" s="17" t="s">
        <v>6</v>
      </c>
      <c r="I8" s="17" t="s">
        <v>232</v>
      </c>
      <c r="J8" s="18">
        <v>0.3506944444444444</v>
      </c>
      <c r="K8" s="18">
        <v>0.3645833333333333</v>
      </c>
      <c r="L8" s="18">
        <v>0.8937499999999999</v>
      </c>
      <c r="M8" s="18">
        <f t="shared" si="0"/>
        <v>0.8937499999999999</v>
      </c>
      <c r="N8" s="18">
        <v>0</v>
      </c>
      <c r="O8" s="27">
        <f t="shared" si="1"/>
        <v>0.8937499999999999</v>
      </c>
      <c r="P8" s="18">
        <v>0</v>
      </c>
      <c r="Q8" s="1"/>
    </row>
    <row r="9" spans="1:17" ht="15">
      <c r="A9" s="1">
        <v>7</v>
      </c>
      <c r="B9" s="14">
        <v>116</v>
      </c>
      <c r="C9" s="15" t="s">
        <v>344</v>
      </c>
      <c r="D9" s="16" t="s">
        <v>342</v>
      </c>
      <c r="E9" s="8">
        <v>1965</v>
      </c>
      <c r="F9" s="17" t="s">
        <v>283</v>
      </c>
      <c r="G9" s="17" t="s">
        <v>9</v>
      </c>
      <c r="H9" s="17" t="s">
        <v>6</v>
      </c>
      <c r="I9" s="17" t="s">
        <v>345</v>
      </c>
      <c r="J9" s="18">
        <v>0.46875</v>
      </c>
      <c r="K9" s="18">
        <v>0.48541666666666666</v>
      </c>
      <c r="L9" s="18">
        <v>0.9881944444444444</v>
      </c>
      <c r="M9" s="18">
        <f t="shared" si="0"/>
        <v>0.9881944444444444</v>
      </c>
      <c r="N9" s="18">
        <v>0</v>
      </c>
      <c r="O9" s="27">
        <f t="shared" si="1"/>
        <v>0.9881944444444444</v>
      </c>
      <c r="P9" s="18">
        <v>0</v>
      </c>
      <c r="Q9" s="1"/>
    </row>
    <row r="10" spans="1:17" ht="15">
      <c r="A10" s="1">
        <v>7</v>
      </c>
      <c r="B10" s="14">
        <v>117</v>
      </c>
      <c r="C10" s="15" t="s">
        <v>346</v>
      </c>
      <c r="D10" s="16" t="s">
        <v>91</v>
      </c>
      <c r="E10" s="8">
        <v>1967</v>
      </c>
      <c r="F10" s="17" t="s">
        <v>283</v>
      </c>
      <c r="G10" s="17" t="s">
        <v>9</v>
      </c>
      <c r="H10" s="17" t="s">
        <v>13</v>
      </c>
      <c r="I10" s="17" t="s">
        <v>345</v>
      </c>
      <c r="J10" s="18">
        <v>0.46875</v>
      </c>
      <c r="K10" s="18">
        <v>0.48541666666666666</v>
      </c>
      <c r="L10" s="18">
        <v>0.9881944444444444</v>
      </c>
      <c r="M10" s="18">
        <f t="shared" si="0"/>
        <v>0.9881944444444444</v>
      </c>
      <c r="N10" s="18">
        <v>0</v>
      </c>
      <c r="O10" s="27">
        <f t="shared" si="1"/>
        <v>0.9881944444444444</v>
      </c>
      <c r="P10" s="18">
        <v>0</v>
      </c>
      <c r="Q10" s="1"/>
    </row>
    <row r="11" spans="1:17" ht="15">
      <c r="A11" s="1">
        <v>9</v>
      </c>
      <c r="B11" s="14">
        <v>104</v>
      </c>
      <c r="C11" s="15" t="s">
        <v>86</v>
      </c>
      <c r="D11" s="16" t="s">
        <v>85</v>
      </c>
      <c r="E11" s="1"/>
      <c r="F11" s="17" t="s">
        <v>33</v>
      </c>
      <c r="G11" s="17" t="s">
        <v>9</v>
      </c>
      <c r="H11" s="17" t="s">
        <v>13</v>
      </c>
      <c r="I11" s="1" t="s">
        <v>96</v>
      </c>
      <c r="J11" s="18">
        <v>0.48194444444444445</v>
      </c>
      <c r="K11" s="18">
        <v>0.5097222222222222</v>
      </c>
      <c r="L11" s="29">
        <v>1.0361111111111112</v>
      </c>
      <c r="M11" s="18">
        <f t="shared" si="0"/>
        <v>1.0361111111111112</v>
      </c>
      <c r="N11" s="18">
        <v>0</v>
      </c>
      <c r="O11" s="27">
        <f t="shared" si="1"/>
        <v>1.0361111111111112</v>
      </c>
      <c r="P11" s="18">
        <v>0</v>
      </c>
      <c r="Q11" s="1"/>
    </row>
    <row r="12" spans="1:17" ht="15">
      <c r="A12" s="1">
        <v>10</v>
      </c>
      <c r="B12" s="14">
        <v>114</v>
      </c>
      <c r="C12" s="15" t="s">
        <v>255</v>
      </c>
      <c r="D12" s="16" t="s">
        <v>256</v>
      </c>
      <c r="E12" s="16">
        <v>1969</v>
      </c>
      <c r="F12" s="17" t="s">
        <v>16</v>
      </c>
      <c r="G12" s="17" t="s">
        <v>9</v>
      </c>
      <c r="H12" s="17" t="s">
        <v>13</v>
      </c>
      <c r="I12" s="1"/>
      <c r="J12" s="18">
        <v>0.4909722222222222</v>
      </c>
      <c r="K12" s="18">
        <v>0.5187499999999999</v>
      </c>
      <c r="L12" s="29">
        <v>1.0479166666666666</v>
      </c>
      <c r="M12" s="18">
        <f t="shared" si="0"/>
        <v>1.0479166666666666</v>
      </c>
      <c r="N12" s="18">
        <v>0</v>
      </c>
      <c r="O12" s="27">
        <f t="shared" si="1"/>
        <v>1.0479166666666666</v>
      </c>
      <c r="P12" s="18">
        <v>0</v>
      </c>
      <c r="Q12" s="1"/>
    </row>
    <row r="13" spans="1:17" ht="15">
      <c r="A13" s="1">
        <v>10</v>
      </c>
      <c r="B13" s="14">
        <v>119</v>
      </c>
      <c r="C13" s="15" t="s">
        <v>349</v>
      </c>
      <c r="D13" s="16" t="s">
        <v>190</v>
      </c>
      <c r="E13" s="1"/>
      <c r="F13" s="17" t="s">
        <v>46</v>
      </c>
      <c r="G13" s="17" t="s">
        <v>9</v>
      </c>
      <c r="H13" s="17" t="s">
        <v>6</v>
      </c>
      <c r="I13" s="17" t="s">
        <v>350</v>
      </c>
      <c r="J13" s="18">
        <v>0.4909722222222222</v>
      </c>
      <c r="K13" s="18">
        <v>0.5187499999999999</v>
      </c>
      <c r="L13" s="29">
        <v>1.0479166666666666</v>
      </c>
      <c r="M13" s="18">
        <f t="shared" si="0"/>
        <v>1.0479166666666666</v>
      </c>
      <c r="N13" s="18">
        <v>0</v>
      </c>
      <c r="O13" s="27">
        <f t="shared" si="1"/>
        <v>1.0479166666666666</v>
      </c>
      <c r="P13" s="18">
        <v>0</v>
      </c>
      <c r="Q13" s="1"/>
    </row>
    <row r="14" spans="1:17" ht="15">
      <c r="A14" s="1">
        <v>12</v>
      </c>
      <c r="B14" s="14">
        <v>113</v>
      </c>
      <c r="C14" s="15" t="s">
        <v>241</v>
      </c>
      <c r="D14" s="16" t="s">
        <v>118</v>
      </c>
      <c r="E14" s="16">
        <v>1984</v>
      </c>
      <c r="F14" s="17" t="s">
        <v>272</v>
      </c>
      <c r="G14" s="17" t="s">
        <v>9</v>
      </c>
      <c r="H14" s="17" t="s">
        <v>6</v>
      </c>
      <c r="I14" s="1"/>
      <c r="J14" s="18">
        <v>0.4909722222222222</v>
      </c>
      <c r="K14" s="18">
        <v>0.5187499999999999</v>
      </c>
      <c r="L14" s="29">
        <v>1.0541666666666667</v>
      </c>
      <c r="M14" s="18">
        <f t="shared" si="0"/>
        <v>1.0541666666666667</v>
      </c>
      <c r="N14" s="18">
        <v>0</v>
      </c>
      <c r="O14" s="27">
        <f t="shared" si="1"/>
        <v>1.0541666666666667</v>
      </c>
      <c r="P14" s="18">
        <v>0</v>
      </c>
      <c r="Q14" s="1"/>
    </row>
    <row r="15" spans="1:17" ht="15">
      <c r="A15" s="1">
        <v>12</v>
      </c>
      <c r="B15" s="14">
        <v>118</v>
      </c>
      <c r="C15" s="15" t="s">
        <v>255</v>
      </c>
      <c r="D15" s="16" t="s">
        <v>112</v>
      </c>
      <c r="E15" s="1"/>
      <c r="F15" s="17" t="s">
        <v>16</v>
      </c>
      <c r="G15" s="17" t="s">
        <v>9</v>
      </c>
      <c r="H15" s="17" t="s">
        <v>6</v>
      </c>
      <c r="I15" s="1"/>
      <c r="J15" s="18">
        <v>0.4909722222222222</v>
      </c>
      <c r="K15" s="18">
        <v>0.5187499999999999</v>
      </c>
      <c r="L15" s="18">
        <v>1.0541666666666667</v>
      </c>
      <c r="M15" s="18">
        <f t="shared" si="0"/>
        <v>1.0541666666666667</v>
      </c>
      <c r="N15" s="18">
        <v>0</v>
      </c>
      <c r="O15" s="27">
        <f t="shared" si="1"/>
        <v>1.0541666666666667</v>
      </c>
      <c r="P15" s="18">
        <v>0</v>
      </c>
      <c r="Q15" s="1"/>
    </row>
    <row r="16" spans="1:18" ht="15">
      <c r="A16" s="1">
        <v>14</v>
      </c>
      <c r="B16" s="14">
        <v>107</v>
      </c>
      <c r="C16" s="15" t="s">
        <v>117</v>
      </c>
      <c r="D16" s="16" t="s">
        <v>118</v>
      </c>
      <c r="E16" s="16">
        <v>1988</v>
      </c>
      <c r="F16" s="17" t="s">
        <v>119</v>
      </c>
      <c r="G16" s="17" t="s">
        <v>9</v>
      </c>
      <c r="H16" s="17" t="s">
        <v>6</v>
      </c>
      <c r="I16" s="20"/>
      <c r="J16" s="18">
        <v>0.5055555555555555</v>
      </c>
      <c r="K16" s="18">
        <v>0.53125</v>
      </c>
      <c r="L16" s="18">
        <v>0.6902777777777778</v>
      </c>
      <c r="M16" s="18">
        <f t="shared" si="0"/>
        <v>0.6902777777777778</v>
      </c>
      <c r="N16" s="18">
        <v>0.6666666666666666</v>
      </c>
      <c r="O16" s="27">
        <f t="shared" si="1"/>
        <v>1.3569444444444443</v>
      </c>
      <c r="P16" s="18">
        <v>0</v>
      </c>
      <c r="Q16" s="1" t="s">
        <v>368</v>
      </c>
      <c r="R16">
        <f>(240+120+90+240+90+180)/60</f>
        <v>16</v>
      </c>
    </row>
    <row r="17" spans="1:18" ht="15">
      <c r="A17" s="1">
        <v>15</v>
      </c>
      <c r="B17" s="14">
        <v>112</v>
      </c>
      <c r="C17" s="15" t="s">
        <v>233</v>
      </c>
      <c r="D17" s="16" t="s">
        <v>19</v>
      </c>
      <c r="E17" s="16">
        <v>1958</v>
      </c>
      <c r="F17" s="17" t="s">
        <v>237</v>
      </c>
      <c r="G17" s="17" t="s">
        <v>9</v>
      </c>
      <c r="H17" s="17" t="s">
        <v>6</v>
      </c>
      <c r="I17" s="1"/>
      <c r="J17" s="18">
        <v>0.5604166666666667</v>
      </c>
      <c r="K17" s="18">
        <v>0.5833333333333334</v>
      </c>
      <c r="L17" s="18">
        <v>0.9451388888888889</v>
      </c>
      <c r="M17" s="18">
        <f t="shared" si="0"/>
        <v>0.9451388888888889</v>
      </c>
      <c r="N17" s="18">
        <v>0.4375</v>
      </c>
      <c r="O17" s="27">
        <f t="shared" si="1"/>
        <v>1.3826388888888888</v>
      </c>
      <c r="P17" s="18">
        <v>0</v>
      </c>
      <c r="Q17" s="1"/>
      <c r="R17">
        <f>(240+120+90+180)/60</f>
        <v>10.5</v>
      </c>
    </row>
    <row r="18" spans="1:18" ht="15">
      <c r="A18" s="1">
        <v>16</v>
      </c>
      <c r="B18" s="14">
        <v>102</v>
      </c>
      <c r="C18" s="15" t="s">
        <v>18</v>
      </c>
      <c r="D18" s="8" t="s">
        <v>19</v>
      </c>
      <c r="E18" s="8">
        <v>1949</v>
      </c>
      <c r="F18" s="17" t="s">
        <v>16</v>
      </c>
      <c r="G18" s="17" t="s">
        <v>9</v>
      </c>
      <c r="H18" s="17" t="s">
        <v>6</v>
      </c>
      <c r="I18" s="1"/>
      <c r="J18" s="18">
        <v>0.5354166666666667</v>
      </c>
      <c r="K18" s="18">
        <v>0.55625</v>
      </c>
      <c r="L18" s="18">
        <v>0.9500000000000001</v>
      </c>
      <c r="M18" s="18">
        <f t="shared" si="0"/>
        <v>0.9500000000000001</v>
      </c>
      <c r="N18" s="18">
        <v>0.4375</v>
      </c>
      <c r="O18" s="27">
        <f t="shared" si="1"/>
        <v>1.3875000000000002</v>
      </c>
      <c r="P18" s="18">
        <v>0</v>
      </c>
      <c r="Q18" s="1"/>
      <c r="R18">
        <f>(240+120+90+180)/60</f>
        <v>10.5</v>
      </c>
    </row>
    <row r="19" spans="1:17" ht="15">
      <c r="A19" s="1">
        <v>17</v>
      </c>
      <c r="B19" s="14">
        <v>105</v>
      </c>
      <c r="C19" s="15" t="s">
        <v>113</v>
      </c>
      <c r="D19" s="16" t="s">
        <v>114</v>
      </c>
      <c r="E19" s="16">
        <v>1992</v>
      </c>
      <c r="F19" s="17" t="s">
        <v>116</v>
      </c>
      <c r="G19" s="17" t="s">
        <v>9</v>
      </c>
      <c r="H19" s="17" t="s">
        <v>13</v>
      </c>
      <c r="I19" s="20"/>
      <c r="J19" s="18">
        <v>0.5055555555555555</v>
      </c>
      <c r="K19" s="18">
        <v>0.53125</v>
      </c>
      <c r="L19" s="1" t="s">
        <v>356</v>
      </c>
      <c r="M19" s="18" t="s">
        <v>356</v>
      </c>
      <c r="N19" s="18" t="s">
        <v>356</v>
      </c>
      <c r="O19" s="27" t="s">
        <v>356</v>
      </c>
      <c r="P19" s="18">
        <v>0</v>
      </c>
      <c r="Q19" s="1"/>
    </row>
  </sheetData>
  <sheetProtection/>
  <mergeCells count="1">
    <mergeCell ref="A1:Q1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8515625" style="0" bestFit="1" customWidth="1"/>
    <col min="2" max="2" width="4.00390625" style="0" bestFit="1" customWidth="1"/>
    <col min="3" max="3" width="12.140625" style="0" bestFit="1" customWidth="1"/>
    <col min="4" max="4" width="9.00390625" style="0" bestFit="1" customWidth="1"/>
    <col min="5" max="5" width="13.7109375" style="0" bestFit="1" customWidth="1"/>
    <col min="6" max="6" width="17.00390625" style="0" bestFit="1" customWidth="1"/>
    <col min="7" max="7" width="6.140625" style="0" bestFit="1" customWidth="1"/>
    <col min="8" max="8" width="9.421875" style="0" bestFit="1" customWidth="1"/>
    <col min="9" max="9" width="15.7109375" style="0" bestFit="1" customWidth="1"/>
    <col min="10" max="10" width="5.8515625" style="0" bestFit="1" customWidth="1"/>
    <col min="11" max="11" width="5.7109375" style="0" bestFit="1" customWidth="1"/>
    <col min="12" max="14" width="5.57421875" style="0" bestFit="1" customWidth="1"/>
    <col min="15" max="15" width="8.140625" style="0" bestFit="1" customWidth="1"/>
    <col min="16" max="16" width="5.57421875" style="0" hidden="1" customWidth="1"/>
    <col min="17" max="17" width="14.28125" style="0" bestFit="1" customWidth="1"/>
    <col min="18" max="19" width="0" style="0" hidden="1" customWidth="1"/>
  </cols>
  <sheetData>
    <row r="1" spans="1:17" ht="31.5">
      <c r="A1" s="31" t="s">
        <v>377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" t="s">
        <v>370</v>
      </c>
      <c r="B2" s="3" t="s">
        <v>71</v>
      </c>
      <c r="C2" s="3" t="s">
        <v>0</v>
      </c>
      <c r="D2" s="3" t="s">
        <v>1</v>
      </c>
      <c r="E2" s="3" t="s">
        <v>70</v>
      </c>
      <c r="F2" s="3" t="s">
        <v>4</v>
      </c>
      <c r="G2" s="3" t="s">
        <v>3</v>
      </c>
      <c r="H2" s="3" t="s">
        <v>2</v>
      </c>
      <c r="I2" s="3" t="s">
        <v>5</v>
      </c>
      <c r="J2" s="12" t="s">
        <v>353</v>
      </c>
      <c r="K2" s="12" t="s">
        <v>354</v>
      </c>
      <c r="L2" s="3" t="s">
        <v>357</v>
      </c>
      <c r="M2" s="3" t="s">
        <v>359</v>
      </c>
      <c r="N2" s="3" t="s">
        <v>358</v>
      </c>
      <c r="O2" s="23" t="s">
        <v>360</v>
      </c>
      <c r="Q2" s="3" t="s">
        <v>363</v>
      </c>
    </row>
    <row r="3" spans="1:16" ht="15">
      <c r="A3">
        <v>1</v>
      </c>
      <c r="B3" s="3">
        <v>207</v>
      </c>
      <c r="C3" s="5" t="s">
        <v>328</v>
      </c>
      <c r="D3" s="6" t="s">
        <v>329</v>
      </c>
      <c r="E3" s="2">
        <v>1976</v>
      </c>
      <c r="F3" s="7" t="s">
        <v>238</v>
      </c>
      <c r="G3" s="7" t="s">
        <v>11</v>
      </c>
      <c r="H3" s="7" t="s">
        <v>6</v>
      </c>
      <c r="I3" s="7" t="s">
        <v>330</v>
      </c>
      <c r="J3" s="13">
        <v>0.47500000000000003</v>
      </c>
      <c r="K3" s="13">
        <v>0.48541666666666666</v>
      </c>
      <c r="L3" s="13">
        <v>0.7236111111111111</v>
      </c>
      <c r="M3" s="13">
        <f aca="true" t="shared" si="0" ref="M3:M11">L3-P3</f>
        <v>0.4736111111111111</v>
      </c>
      <c r="N3" s="13">
        <v>0</v>
      </c>
      <c r="O3" s="24">
        <f aca="true" t="shared" si="1" ref="O3:O11">M3+N3</f>
        <v>0.4736111111111111</v>
      </c>
      <c r="P3" s="13">
        <v>0.25</v>
      </c>
    </row>
    <row r="4" spans="1:16" ht="15">
      <c r="A4">
        <v>1</v>
      </c>
      <c r="B4" s="3">
        <v>209</v>
      </c>
      <c r="C4" s="5" t="s">
        <v>351</v>
      </c>
      <c r="D4" s="6" t="s">
        <v>342</v>
      </c>
      <c r="F4" s="9" t="s">
        <v>238</v>
      </c>
      <c r="G4" s="9" t="s">
        <v>11</v>
      </c>
      <c r="H4" s="9" t="s">
        <v>6</v>
      </c>
      <c r="I4" s="10" t="s">
        <v>330</v>
      </c>
      <c r="J4" s="13">
        <v>0.47500000000000003</v>
      </c>
      <c r="K4" s="13">
        <v>0.48541666666666666</v>
      </c>
      <c r="L4" s="13">
        <v>0.7236111111111111</v>
      </c>
      <c r="M4" s="13">
        <f t="shared" si="0"/>
        <v>0.4736111111111111</v>
      </c>
      <c r="N4" s="13">
        <v>0</v>
      </c>
      <c r="O4" s="24">
        <f t="shared" si="1"/>
        <v>0.4736111111111111</v>
      </c>
      <c r="P4" s="13">
        <v>0.25</v>
      </c>
    </row>
    <row r="5" spans="1:16" ht="15">
      <c r="A5">
        <v>3</v>
      </c>
      <c r="B5" s="3">
        <v>201</v>
      </c>
      <c r="C5" s="5" t="s">
        <v>14</v>
      </c>
      <c r="D5" s="6" t="s">
        <v>15</v>
      </c>
      <c r="E5" s="6">
        <v>1984</v>
      </c>
      <c r="F5" s="9" t="s">
        <v>16</v>
      </c>
      <c r="G5" s="9" t="s">
        <v>11</v>
      </c>
      <c r="H5" s="9" t="s">
        <v>6</v>
      </c>
      <c r="I5" s="10" t="s">
        <v>17</v>
      </c>
      <c r="J5" s="13">
        <v>0.48541666666666666</v>
      </c>
      <c r="K5" s="13">
        <v>0.49652777777777773</v>
      </c>
      <c r="L5" s="13">
        <v>0.7312500000000001</v>
      </c>
      <c r="M5" s="13">
        <f t="shared" si="0"/>
        <v>0.48125000000000007</v>
      </c>
      <c r="N5" s="13">
        <v>0</v>
      </c>
      <c r="O5" s="24">
        <f t="shared" si="1"/>
        <v>0.48125000000000007</v>
      </c>
      <c r="P5" s="13">
        <v>0.25</v>
      </c>
    </row>
    <row r="6" spans="1:16" ht="15">
      <c r="A6">
        <v>3</v>
      </c>
      <c r="B6" s="3">
        <v>202</v>
      </c>
      <c r="C6" s="4" t="s">
        <v>140</v>
      </c>
      <c r="D6" s="6" t="s">
        <v>19</v>
      </c>
      <c r="E6" s="6">
        <v>1969</v>
      </c>
      <c r="F6" s="10" t="s">
        <v>16</v>
      </c>
      <c r="G6" s="10" t="s">
        <v>11</v>
      </c>
      <c r="H6" s="10" t="s">
        <v>6</v>
      </c>
      <c r="J6" s="13">
        <v>0.48541666666666666</v>
      </c>
      <c r="K6" s="13">
        <v>0.49652777777777773</v>
      </c>
      <c r="L6" s="13">
        <v>0.7312500000000001</v>
      </c>
      <c r="M6" s="13">
        <f t="shared" si="0"/>
        <v>0.48125000000000007</v>
      </c>
      <c r="N6" s="13">
        <v>0</v>
      </c>
      <c r="O6" s="24">
        <f t="shared" si="1"/>
        <v>0.48125000000000007</v>
      </c>
      <c r="P6" s="13">
        <v>0.25</v>
      </c>
    </row>
    <row r="7" spans="1:16" ht="15">
      <c r="A7">
        <v>5</v>
      </c>
      <c r="B7" s="3">
        <v>205</v>
      </c>
      <c r="C7" s="5" t="s">
        <v>299</v>
      </c>
      <c r="D7" s="6" t="s">
        <v>118</v>
      </c>
      <c r="E7" s="2">
        <v>1987</v>
      </c>
      <c r="F7" s="10" t="s">
        <v>116</v>
      </c>
      <c r="G7" s="10" t="s">
        <v>11</v>
      </c>
      <c r="H7" s="10" t="s">
        <v>6</v>
      </c>
      <c r="I7" s="10" t="s">
        <v>348</v>
      </c>
      <c r="J7" s="13">
        <v>0.5409722222222222</v>
      </c>
      <c r="K7" s="13">
        <v>0.5666666666666667</v>
      </c>
      <c r="L7" s="13">
        <v>0.8972222222222223</v>
      </c>
      <c r="M7" s="13">
        <f t="shared" si="0"/>
        <v>0.6472222222222223</v>
      </c>
      <c r="N7" s="13">
        <v>0</v>
      </c>
      <c r="O7" s="24">
        <f t="shared" si="1"/>
        <v>0.6472222222222223</v>
      </c>
      <c r="P7" s="13">
        <v>0.25</v>
      </c>
    </row>
    <row r="8" spans="1:16" ht="15">
      <c r="A8">
        <v>5</v>
      </c>
      <c r="B8" s="3">
        <v>208</v>
      </c>
      <c r="C8" s="5" t="s">
        <v>153</v>
      </c>
      <c r="D8" s="6" t="s">
        <v>47</v>
      </c>
      <c r="F8" s="10" t="s">
        <v>116</v>
      </c>
      <c r="G8" s="10" t="s">
        <v>11</v>
      </c>
      <c r="H8" s="10" t="s">
        <v>6</v>
      </c>
      <c r="I8" s="10" t="s">
        <v>348</v>
      </c>
      <c r="J8" s="13">
        <v>0.5465277777777778</v>
      </c>
      <c r="K8" s="13">
        <v>0.5666666666666667</v>
      </c>
      <c r="L8" s="13">
        <v>0.8972222222222223</v>
      </c>
      <c r="M8" s="13">
        <f t="shared" si="0"/>
        <v>0.6472222222222223</v>
      </c>
      <c r="N8" s="13">
        <v>0</v>
      </c>
      <c r="O8" s="24">
        <f t="shared" si="1"/>
        <v>0.6472222222222223</v>
      </c>
      <c r="P8" s="13">
        <v>0.25</v>
      </c>
    </row>
    <row r="9" spans="1:18" ht="15">
      <c r="A9">
        <v>7</v>
      </c>
      <c r="B9" s="3">
        <v>203</v>
      </c>
      <c r="C9" s="4" t="s">
        <v>172</v>
      </c>
      <c r="D9" s="6" t="s">
        <v>35</v>
      </c>
      <c r="E9" s="6">
        <v>1963</v>
      </c>
      <c r="F9" s="10" t="s">
        <v>76</v>
      </c>
      <c r="G9" s="10" t="s">
        <v>11</v>
      </c>
      <c r="H9" s="10" t="s">
        <v>6</v>
      </c>
      <c r="I9" s="10" t="s">
        <v>180</v>
      </c>
      <c r="J9" s="13">
        <v>0.6048611111111112</v>
      </c>
      <c r="K9" s="13">
        <v>0.6437499999999999</v>
      </c>
      <c r="L9" s="13">
        <v>0.9895833333333334</v>
      </c>
      <c r="M9" s="13">
        <f t="shared" si="0"/>
        <v>0.7395833333333334</v>
      </c>
      <c r="N9" s="13">
        <v>0.20138888888888887</v>
      </c>
      <c r="O9" s="24">
        <f t="shared" si="1"/>
        <v>0.9409722222222222</v>
      </c>
      <c r="P9" s="13">
        <v>0.25</v>
      </c>
      <c r="Q9" t="s">
        <v>375</v>
      </c>
      <c r="R9">
        <f>(110+180)/60</f>
        <v>4.833333333333333</v>
      </c>
    </row>
    <row r="10" spans="1:19" ht="15">
      <c r="A10">
        <v>8</v>
      </c>
      <c r="B10" s="3">
        <v>204</v>
      </c>
      <c r="C10" s="5" t="s">
        <v>261</v>
      </c>
      <c r="D10" s="6" t="s">
        <v>43</v>
      </c>
      <c r="E10" s="6">
        <v>1988</v>
      </c>
      <c r="F10" s="10" t="s">
        <v>226</v>
      </c>
      <c r="G10" s="10" t="s">
        <v>11</v>
      </c>
      <c r="H10" s="10" t="s">
        <v>6</v>
      </c>
      <c r="I10" s="10" t="s">
        <v>282</v>
      </c>
      <c r="J10" s="13">
        <v>0.6013888888888889</v>
      </c>
      <c r="K10" s="13">
        <v>0.6368055555555555</v>
      </c>
      <c r="L10" s="13">
        <v>0.7055555555555556</v>
      </c>
      <c r="M10" s="13">
        <f t="shared" si="0"/>
        <v>0.4555555555555556</v>
      </c>
      <c r="N10" s="13">
        <v>0.6458333333333334</v>
      </c>
      <c r="O10" s="24">
        <f t="shared" si="1"/>
        <v>1.101388888888889</v>
      </c>
      <c r="P10" s="13">
        <v>0.25</v>
      </c>
      <c r="Q10" t="s">
        <v>366</v>
      </c>
      <c r="R10">
        <f>180+130+90+110+90+240+90</f>
        <v>930</v>
      </c>
      <c r="S10">
        <f>R10/60</f>
        <v>15.5</v>
      </c>
    </row>
    <row r="11" spans="1:19" ht="15">
      <c r="A11">
        <v>9</v>
      </c>
      <c r="B11" s="3">
        <v>206</v>
      </c>
      <c r="C11" s="5" t="s">
        <v>315</v>
      </c>
      <c r="D11" s="6" t="s">
        <v>174</v>
      </c>
      <c r="E11" s="2">
        <v>1965</v>
      </c>
      <c r="F11" s="10" t="s">
        <v>12</v>
      </c>
      <c r="G11" s="10" t="s">
        <v>11</v>
      </c>
      <c r="H11" s="10" t="s">
        <v>6</v>
      </c>
      <c r="J11" s="13">
        <v>0.6041666666666666</v>
      </c>
      <c r="K11" s="11" t="s">
        <v>355</v>
      </c>
      <c r="L11" s="13">
        <v>0.6041666666666666</v>
      </c>
      <c r="M11" s="13">
        <f t="shared" si="0"/>
        <v>0.35416666666666663</v>
      </c>
      <c r="N11" s="13">
        <v>0.8888888888888888</v>
      </c>
      <c r="O11" s="24">
        <f t="shared" si="1"/>
        <v>1.2430555555555554</v>
      </c>
      <c r="P11" s="13">
        <v>0.25</v>
      </c>
      <c r="Q11" t="s">
        <v>365</v>
      </c>
      <c r="R11">
        <f>140+90+90+110+90+120+120+90+180+90+160</f>
        <v>1280</v>
      </c>
      <c r="S11">
        <f>R11/60</f>
        <v>21.333333333333332</v>
      </c>
    </row>
  </sheetData>
  <sheetProtection/>
  <mergeCells count="1">
    <mergeCell ref="A1:Q1"/>
  </mergeCells>
  <printOptions/>
  <pageMargins left="0.7" right="0.7" top="0.75" bottom="0.75" header="0.3" footer="0.3"/>
  <pageSetup fitToHeight="1" fitToWidth="1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7.8515625" style="0" bestFit="1" customWidth="1"/>
    <col min="2" max="2" width="4.00390625" style="0" bestFit="1" customWidth="1"/>
    <col min="3" max="3" width="12.8515625" style="0" bestFit="1" customWidth="1"/>
    <col min="4" max="4" width="11.57421875" style="0" bestFit="1" customWidth="1"/>
    <col min="5" max="5" width="13.7109375" style="0" bestFit="1" customWidth="1"/>
    <col min="6" max="6" width="14.00390625" style="0" bestFit="1" customWidth="1"/>
    <col min="7" max="7" width="5.57421875" style="0" bestFit="1" customWidth="1"/>
    <col min="8" max="8" width="9.421875" style="0" bestFit="1" customWidth="1"/>
    <col min="9" max="9" width="24.8515625" style="0" bestFit="1" customWidth="1"/>
    <col min="10" max="10" width="8.140625" style="0" bestFit="1" customWidth="1"/>
    <col min="11" max="12" width="5.57421875" style="0" bestFit="1" customWidth="1"/>
    <col min="13" max="13" width="8.140625" style="24" bestFit="1" customWidth="1"/>
    <col min="14" max="14" width="5.57421875" style="0" hidden="1" customWidth="1"/>
    <col min="15" max="15" width="11.7109375" style="0" bestFit="1" customWidth="1"/>
    <col min="16" max="16" width="12.140625" style="0" hidden="1" customWidth="1"/>
    <col min="17" max="17" width="4.00390625" style="0" hidden="1" customWidth="1"/>
    <col min="18" max="18" width="3.00390625" style="0" hidden="1" customWidth="1"/>
  </cols>
  <sheetData>
    <row r="1" spans="1:15" ht="31.5">
      <c r="A1" s="32" t="s">
        <v>374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14" t="s">
        <v>370</v>
      </c>
      <c r="B2" s="14" t="s">
        <v>71</v>
      </c>
      <c r="C2" s="14" t="s">
        <v>0</v>
      </c>
      <c r="D2" s="14" t="s">
        <v>1</v>
      </c>
      <c r="E2" s="14" t="s">
        <v>70</v>
      </c>
      <c r="F2" s="14" t="s">
        <v>4</v>
      </c>
      <c r="G2" s="14" t="s">
        <v>3</v>
      </c>
      <c r="H2" s="14" t="s">
        <v>2</v>
      </c>
      <c r="I2" s="14" t="s">
        <v>5</v>
      </c>
      <c r="J2" s="14" t="s">
        <v>357</v>
      </c>
      <c r="K2" s="14" t="s">
        <v>359</v>
      </c>
      <c r="L2" s="14" t="s">
        <v>358</v>
      </c>
      <c r="M2" s="26" t="s">
        <v>360</v>
      </c>
      <c r="N2" s="1"/>
      <c r="O2" s="14" t="s">
        <v>363</v>
      </c>
    </row>
    <row r="3" spans="1:18" ht="15">
      <c r="A3" s="1">
        <f>IF(M3=M2,A2,R3)</f>
        <v>1</v>
      </c>
      <c r="B3" s="14">
        <v>327</v>
      </c>
      <c r="C3" s="15" t="s">
        <v>192</v>
      </c>
      <c r="D3" s="16" t="s">
        <v>193</v>
      </c>
      <c r="E3" s="16">
        <v>1973</v>
      </c>
      <c r="F3" s="17" t="s">
        <v>194</v>
      </c>
      <c r="G3" s="17" t="s">
        <v>10</v>
      </c>
      <c r="H3" s="17" t="s">
        <v>6</v>
      </c>
      <c r="I3" s="17" t="s">
        <v>195</v>
      </c>
      <c r="J3" s="18">
        <v>0.6034722222222222</v>
      </c>
      <c r="K3" s="18">
        <f aca="true" t="shared" si="0" ref="K3:K50">J3-N3</f>
        <v>0.2284722222222222</v>
      </c>
      <c r="L3" s="18">
        <v>0</v>
      </c>
      <c r="M3" s="27">
        <f aca="true" t="shared" si="1" ref="M3:M50">K3+L3</f>
        <v>0.2284722222222222</v>
      </c>
      <c r="N3" s="18">
        <v>0.375</v>
      </c>
      <c r="O3" s="1"/>
      <c r="R3">
        <v>1</v>
      </c>
    </row>
    <row r="4" spans="1:18" ht="15">
      <c r="A4" s="1">
        <f aca="true" t="shared" si="2" ref="A4:A50">IF(M4=M3,A3,R4)</f>
        <v>1</v>
      </c>
      <c r="B4" s="14">
        <v>334</v>
      </c>
      <c r="C4" s="15" t="s">
        <v>236</v>
      </c>
      <c r="D4" s="16" t="s">
        <v>35</v>
      </c>
      <c r="E4" s="16">
        <v>1976</v>
      </c>
      <c r="F4" s="17" t="s">
        <v>194</v>
      </c>
      <c r="G4" s="17" t="s">
        <v>10</v>
      </c>
      <c r="H4" s="17" t="s">
        <v>6</v>
      </c>
      <c r="I4" s="17" t="s">
        <v>239</v>
      </c>
      <c r="J4" s="18">
        <v>0.6034722222222222</v>
      </c>
      <c r="K4" s="18">
        <f t="shared" si="0"/>
        <v>0.2284722222222222</v>
      </c>
      <c r="L4" s="18">
        <v>0</v>
      </c>
      <c r="M4" s="27">
        <f t="shared" si="1"/>
        <v>0.2284722222222222</v>
      </c>
      <c r="N4" s="18">
        <v>0.375</v>
      </c>
      <c r="O4" s="1"/>
      <c r="R4">
        <v>2</v>
      </c>
    </row>
    <row r="5" spans="1:18" ht="15">
      <c r="A5" s="1">
        <f t="shared" si="2"/>
        <v>3</v>
      </c>
      <c r="B5" s="14">
        <v>325</v>
      </c>
      <c r="C5" s="15" t="s">
        <v>191</v>
      </c>
      <c r="D5" s="16" t="s">
        <v>190</v>
      </c>
      <c r="E5" s="16">
        <v>1974</v>
      </c>
      <c r="F5" s="17" t="s">
        <v>196</v>
      </c>
      <c r="G5" s="17" t="s">
        <v>10</v>
      </c>
      <c r="H5" s="17" t="s">
        <v>6</v>
      </c>
      <c r="I5" s="17" t="s">
        <v>197</v>
      </c>
      <c r="J5" s="18">
        <v>0.6159722222222223</v>
      </c>
      <c r="K5" s="18">
        <f t="shared" si="0"/>
        <v>0.24097222222222225</v>
      </c>
      <c r="L5" s="18">
        <v>0</v>
      </c>
      <c r="M5" s="27">
        <f t="shared" si="1"/>
        <v>0.24097222222222225</v>
      </c>
      <c r="N5" s="18">
        <v>0.375</v>
      </c>
      <c r="O5" s="1"/>
      <c r="R5">
        <v>3</v>
      </c>
    </row>
    <row r="6" spans="1:18" ht="15">
      <c r="A6" s="1">
        <f t="shared" si="2"/>
        <v>4</v>
      </c>
      <c r="B6" s="14">
        <v>313</v>
      </c>
      <c r="C6" s="15" t="s">
        <v>132</v>
      </c>
      <c r="D6" s="16" t="s">
        <v>133</v>
      </c>
      <c r="E6" s="16">
        <v>1987</v>
      </c>
      <c r="F6" s="17" t="s">
        <v>12</v>
      </c>
      <c r="G6" s="17" t="s">
        <v>10</v>
      </c>
      <c r="H6" s="17" t="s">
        <v>6</v>
      </c>
      <c r="I6" s="17" t="s">
        <v>134</v>
      </c>
      <c r="J6" s="18">
        <v>0.6173611111111111</v>
      </c>
      <c r="K6" s="18">
        <f t="shared" si="0"/>
        <v>0.24236111111111114</v>
      </c>
      <c r="L6" s="18">
        <v>0</v>
      </c>
      <c r="M6" s="27">
        <f t="shared" si="1"/>
        <v>0.24236111111111114</v>
      </c>
      <c r="N6" s="18">
        <v>0.375</v>
      </c>
      <c r="O6" s="1"/>
      <c r="R6">
        <v>4</v>
      </c>
    </row>
    <row r="7" spans="1:18" ht="15">
      <c r="A7" s="1">
        <f t="shared" si="2"/>
        <v>4</v>
      </c>
      <c r="B7" s="14">
        <v>324</v>
      </c>
      <c r="C7" s="15" t="s">
        <v>177</v>
      </c>
      <c r="D7" s="16" t="s">
        <v>35</v>
      </c>
      <c r="E7" s="16">
        <v>1980</v>
      </c>
      <c r="F7" s="17" t="s">
        <v>136</v>
      </c>
      <c r="G7" s="17" t="s">
        <v>10</v>
      </c>
      <c r="H7" s="17" t="s">
        <v>6</v>
      </c>
      <c r="I7" s="17" t="s">
        <v>186</v>
      </c>
      <c r="J7" s="18">
        <v>0.6173611111111111</v>
      </c>
      <c r="K7" s="18">
        <f t="shared" si="0"/>
        <v>0.24236111111111114</v>
      </c>
      <c r="L7" s="18">
        <v>0</v>
      </c>
      <c r="M7" s="27">
        <f t="shared" si="1"/>
        <v>0.24236111111111114</v>
      </c>
      <c r="N7" s="18">
        <v>0.375</v>
      </c>
      <c r="O7" s="1"/>
      <c r="R7">
        <v>5</v>
      </c>
    </row>
    <row r="8" spans="1:18" ht="15">
      <c r="A8" s="1">
        <f t="shared" si="2"/>
        <v>6</v>
      </c>
      <c r="B8" s="14">
        <v>335</v>
      </c>
      <c r="C8" s="15" t="s">
        <v>88</v>
      </c>
      <c r="D8" s="16" t="s">
        <v>92</v>
      </c>
      <c r="E8" s="16">
        <v>1970</v>
      </c>
      <c r="F8" s="17" t="s">
        <v>12</v>
      </c>
      <c r="G8" s="17" t="s">
        <v>10</v>
      </c>
      <c r="H8" s="17" t="s">
        <v>6</v>
      </c>
      <c r="I8" s="17" t="s">
        <v>99</v>
      </c>
      <c r="J8" s="18">
        <v>0.61875</v>
      </c>
      <c r="K8" s="18">
        <f t="shared" si="0"/>
        <v>0.24375000000000002</v>
      </c>
      <c r="L8" s="18">
        <v>0</v>
      </c>
      <c r="M8" s="27">
        <f t="shared" si="1"/>
        <v>0.24375000000000002</v>
      </c>
      <c r="N8" s="18">
        <v>0.375</v>
      </c>
      <c r="O8" s="1"/>
      <c r="R8">
        <v>6</v>
      </c>
    </row>
    <row r="9" spans="1:18" ht="15">
      <c r="A9" s="1">
        <f t="shared" si="2"/>
        <v>7</v>
      </c>
      <c r="B9" s="14">
        <v>308</v>
      </c>
      <c r="C9" s="15" t="s">
        <v>25</v>
      </c>
      <c r="D9" s="16" t="s">
        <v>32</v>
      </c>
      <c r="E9" s="16">
        <v>1954</v>
      </c>
      <c r="F9" s="17" t="s">
        <v>33</v>
      </c>
      <c r="G9" s="17" t="s">
        <v>10</v>
      </c>
      <c r="H9" s="17" t="s">
        <v>13</v>
      </c>
      <c r="I9" s="17" t="s">
        <v>34</v>
      </c>
      <c r="J9" s="18">
        <v>0.6194444444444445</v>
      </c>
      <c r="K9" s="18">
        <f t="shared" si="0"/>
        <v>0.24444444444444446</v>
      </c>
      <c r="L9" s="18">
        <v>0</v>
      </c>
      <c r="M9" s="27">
        <f t="shared" si="1"/>
        <v>0.24444444444444446</v>
      </c>
      <c r="N9" s="18">
        <v>0.375</v>
      </c>
      <c r="O9" s="1"/>
      <c r="R9">
        <v>7</v>
      </c>
    </row>
    <row r="10" spans="1:18" ht="15">
      <c r="A10" s="1">
        <f t="shared" si="2"/>
        <v>8</v>
      </c>
      <c r="B10" s="14">
        <v>342</v>
      </c>
      <c r="C10" s="15" t="s">
        <v>285</v>
      </c>
      <c r="D10" s="16" t="s">
        <v>133</v>
      </c>
      <c r="E10" s="16">
        <v>1991</v>
      </c>
      <c r="F10" s="17" t="s">
        <v>226</v>
      </c>
      <c r="G10" s="17" t="s">
        <v>10</v>
      </c>
      <c r="H10" s="17" t="s">
        <v>6</v>
      </c>
      <c r="I10" s="17"/>
      <c r="J10" s="18">
        <v>0.6201388888888889</v>
      </c>
      <c r="K10" s="18">
        <f t="shared" si="0"/>
        <v>0.2451388888888889</v>
      </c>
      <c r="L10" s="18">
        <v>0</v>
      </c>
      <c r="M10" s="27">
        <f t="shared" si="1"/>
        <v>0.2451388888888889</v>
      </c>
      <c r="N10" s="18">
        <v>0.375</v>
      </c>
      <c r="O10" s="1"/>
      <c r="R10">
        <v>8</v>
      </c>
    </row>
    <row r="11" spans="1:18" ht="15">
      <c r="A11" s="1">
        <f t="shared" si="2"/>
        <v>8</v>
      </c>
      <c r="B11" s="14">
        <v>343</v>
      </c>
      <c r="C11" s="15" t="s">
        <v>266</v>
      </c>
      <c r="D11" s="16" t="s">
        <v>81</v>
      </c>
      <c r="E11" s="16">
        <v>1991</v>
      </c>
      <c r="F11" s="17" t="s">
        <v>226</v>
      </c>
      <c r="G11" s="17" t="s">
        <v>10</v>
      </c>
      <c r="H11" s="17" t="s">
        <v>13</v>
      </c>
      <c r="I11" s="17" t="s">
        <v>286</v>
      </c>
      <c r="J11" s="18">
        <v>0.6201388888888889</v>
      </c>
      <c r="K11" s="18">
        <f t="shared" si="0"/>
        <v>0.2451388888888889</v>
      </c>
      <c r="L11" s="18">
        <v>0</v>
      </c>
      <c r="M11" s="27">
        <f t="shared" si="1"/>
        <v>0.2451388888888889</v>
      </c>
      <c r="N11" s="18">
        <v>0.375</v>
      </c>
      <c r="O11" s="1"/>
      <c r="R11">
        <v>9</v>
      </c>
    </row>
    <row r="12" spans="1:18" ht="15">
      <c r="A12" s="1">
        <f t="shared" si="2"/>
        <v>10</v>
      </c>
      <c r="B12" s="14">
        <v>310</v>
      </c>
      <c r="C12" s="15" t="s">
        <v>111</v>
      </c>
      <c r="D12" s="16" t="s">
        <v>112</v>
      </c>
      <c r="E12" s="16">
        <v>1982</v>
      </c>
      <c r="F12" s="17" t="s">
        <v>16</v>
      </c>
      <c r="G12" s="17" t="s">
        <v>10</v>
      </c>
      <c r="H12" s="17" t="s">
        <v>6</v>
      </c>
      <c r="I12" s="17"/>
      <c r="J12" s="19">
        <v>0.6208449074074074</v>
      </c>
      <c r="K12" s="18">
        <f t="shared" si="0"/>
        <v>0.2458449074074074</v>
      </c>
      <c r="L12" s="18">
        <v>0</v>
      </c>
      <c r="M12" s="27">
        <f t="shared" si="1"/>
        <v>0.2458449074074074</v>
      </c>
      <c r="N12" s="18">
        <v>0.375</v>
      </c>
      <c r="O12" s="1"/>
      <c r="R12">
        <v>10</v>
      </c>
    </row>
    <row r="13" spans="1:18" ht="15">
      <c r="A13" s="1">
        <f t="shared" si="2"/>
        <v>11</v>
      </c>
      <c r="B13" s="14">
        <v>349</v>
      </c>
      <c r="C13" s="15" t="s">
        <v>296</v>
      </c>
      <c r="D13" s="16" t="s">
        <v>174</v>
      </c>
      <c r="E13" s="8">
        <v>1952</v>
      </c>
      <c r="F13" s="17" t="s">
        <v>297</v>
      </c>
      <c r="G13" s="17" t="s">
        <v>10</v>
      </c>
      <c r="H13" s="17" t="s">
        <v>6</v>
      </c>
      <c r="I13" s="17" t="s">
        <v>298</v>
      </c>
      <c r="J13" s="19">
        <v>0.6208796296296296</v>
      </c>
      <c r="K13" s="18">
        <f t="shared" si="0"/>
        <v>0.24587962962962961</v>
      </c>
      <c r="L13" s="18">
        <v>0</v>
      </c>
      <c r="M13" s="27">
        <f t="shared" si="1"/>
        <v>0.24587962962962961</v>
      </c>
      <c r="N13" s="18">
        <v>0.375</v>
      </c>
      <c r="O13" s="1"/>
      <c r="R13">
        <v>11</v>
      </c>
    </row>
    <row r="14" spans="1:18" ht="15">
      <c r="A14" s="1">
        <f t="shared" si="2"/>
        <v>12</v>
      </c>
      <c r="B14" s="14">
        <v>348</v>
      </c>
      <c r="C14" s="15" t="s">
        <v>293</v>
      </c>
      <c r="D14" s="16" t="s">
        <v>294</v>
      </c>
      <c r="E14" s="8">
        <v>1990</v>
      </c>
      <c r="F14" s="17" t="s">
        <v>295</v>
      </c>
      <c r="G14" s="17" t="s">
        <v>10</v>
      </c>
      <c r="H14" s="17" t="s">
        <v>6</v>
      </c>
      <c r="I14" s="17"/>
      <c r="J14" s="18">
        <v>0.625</v>
      </c>
      <c r="K14" s="18">
        <f t="shared" si="0"/>
        <v>0.25</v>
      </c>
      <c r="L14" s="18">
        <v>0</v>
      </c>
      <c r="M14" s="27">
        <f t="shared" si="1"/>
        <v>0.25</v>
      </c>
      <c r="N14" s="18">
        <v>0.375</v>
      </c>
      <c r="O14" s="1"/>
      <c r="R14">
        <v>12</v>
      </c>
    </row>
    <row r="15" spans="1:18" ht="15">
      <c r="A15" s="1">
        <f t="shared" si="2"/>
        <v>13</v>
      </c>
      <c r="B15" s="14">
        <v>340</v>
      </c>
      <c r="C15" s="15" t="s">
        <v>259</v>
      </c>
      <c r="D15" s="16" t="s">
        <v>40</v>
      </c>
      <c r="E15" s="16">
        <v>1977</v>
      </c>
      <c r="F15" s="17" t="s">
        <v>226</v>
      </c>
      <c r="G15" s="17" t="s">
        <v>10</v>
      </c>
      <c r="H15" s="17" t="s">
        <v>6</v>
      </c>
      <c r="I15" s="17" t="s">
        <v>281</v>
      </c>
      <c r="J15" s="18">
        <v>0.6368055555555555</v>
      </c>
      <c r="K15" s="18">
        <f t="shared" si="0"/>
        <v>0.2618055555555555</v>
      </c>
      <c r="L15" s="18">
        <v>0</v>
      </c>
      <c r="M15" s="27">
        <f t="shared" si="1"/>
        <v>0.2618055555555555</v>
      </c>
      <c r="N15" s="18">
        <v>0.375</v>
      </c>
      <c r="O15" s="1"/>
      <c r="P15" t="s">
        <v>369</v>
      </c>
      <c r="R15">
        <v>13</v>
      </c>
    </row>
    <row r="16" spans="1:18" ht="15">
      <c r="A16" s="1">
        <f t="shared" si="2"/>
        <v>14</v>
      </c>
      <c r="B16" s="14">
        <v>309</v>
      </c>
      <c r="C16" s="15" t="s">
        <v>105</v>
      </c>
      <c r="D16" s="16" t="s">
        <v>106</v>
      </c>
      <c r="E16" s="16">
        <v>1979</v>
      </c>
      <c r="F16" s="17" t="s">
        <v>12</v>
      </c>
      <c r="G16" s="17" t="s">
        <v>10</v>
      </c>
      <c r="H16" s="17" t="s">
        <v>6</v>
      </c>
      <c r="I16" s="17"/>
      <c r="J16" s="18">
        <v>0.6444444444444445</v>
      </c>
      <c r="K16" s="18">
        <f t="shared" si="0"/>
        <v>0.2694444444444445</v>
      </c>
      <c r="L16" s="18">
        <v>0</v>
      </c>
      <c r="M16" s="27">
        <f t="shared" si="1"/>
        <v>0.2694444444444445</v>
      </c>
      <c r="N16" s="18">
        <v>0.375</v>
      </c>
      <c r="O16" s="1"/>
      <c r="R16">
        <v>14</v>
      </c>
    </row>
    <row r="17" spans="1:18" ht="15">
      <c r="A17" s="1">
        <f t="shared" si="2"/>
        <v>15</v>
      </c>
      <c r="B17" s="14">
        <v>344</v>
      </c>
      <c r="C17" s="15" t="s">
        <v>269</v>
      </c>
      <c r="D17" s="16" t="s">
        <v>243</v>
      </c>
      <c r="E17" s="8">
        <v>1995</v>
      </c>
      <c r="F17" s="17" t="s">
        <v>46</v>
      </c>
      <c r="G17" s="17" t="s">
        <v>10</v>
      </c>
      <c r="H17" s="17" t="s">
        <v>13</v>
      </c>
      <c r="I17" s="1"/>
      <c r="J17" s="18">
        <v>0.6777777777777777</v>
      </c>
      <c r="K17" s="18">
        <f t="shared" si="0"/>
        <v>0.3027777777777777</v>
      </c>
      <c r="L17" s="18">
        <v>0</v>
      </c>
      <c r="M17" s="27">
        <f t="shared" si="1"/>
        <v>0.3027777777777777</v>
      </c>
      <c r="N17" s="18">
        <v>0.375</v>
      </c>
      <c r="O17" s="1"/>
      <c r="R17">
        <v>15</v>
      </c>
    </row>
    <row r="18" spans="1:18" ht="15">
      <c r="A18" s="1">
        <f t="shared" si="2"/>
        <v>16</v>
      </c>
      <c r="B18" s="14">
        <v>341</v>
      </c>
      <c r="C18" s="15" t="s">
        <v>265</v>
      </c>
      <c r="D18" s="16" t="s">
        <v>106</v>
      </c>
      <c r="E18" s="16">
        <v>1995</v>
      </c>
      <c r="F18" s="17" t="s">
        <v>283</v>
      </c>
      <c r="G18" s="17" t="s">
        <v>10</v>
      </c>
      <c r="H18" s="17" t="s">
        <v>6</v>
      </c>
      <c r="I18" s="17" t="s">
        <v>284</v>
      </c>
      <c r="J18" s="18">
        <v>0.6798611111111111</v>
      </c>
      <c r="K18" s="18">
        <f t="shared" si="0"/>
        <v>0.30486111111111114</v>
      </c>
      <c r="L18" s="18">
        <v>0</v>
      </c>
      <c r="M18" s="27">
        <f t="shared" si="1"/>
        <v>0.30486111111111114</v>
      </c>
      <c r="N18" s="18">
        <v>0.375</v>
      </c>
      <c r="O18" s="1"/>
      <c r="R18">
        <v>16</v>
      </c>
    </row>
    <row r="19" spans="1:18" ht="15">
      <c r="A19" s="1">
        <f t="shared" si="2"/>
        <v>17</v>
      </c>
      <c r="B19" s="14">
        <v>353</v>
      </c>
      <c r="C19" s="15" t="s">
        <v>314</v>
      </c>
      <c r="D19" s="16" t="s">
        <v>313</v>
      </c>
      <c r="E19" s="8">
        <v>1957</v>
      </c>
      <c r="F19" s="17" t="s">
        <v>33</v>
      </c>
      <c r="G19" s="17" t="s">
        <v>10</v>
      </c>
      <c r="H19" s="17" t="s">
        <v>13</v>
      </c>
      <c r="I19" s="17"/>
      <c r="J19" s="18">
        <v>0.688888888888889</v>
      </c>
      <c r="K19" s="18">
        <f t="shared" si="0"/>
        <v>0.313888888888889</v>
      </c>
      <c r="L19" s="18">
        <v>0</v>
      </c>
      <c r="M19" s="27">
        <f t="shared" si="1"/>
        <v>0.313888888888889</v>
      </c>
      <c r="N19" s="18">
        <v>0.375</v>
      </c>
      <c r="O19" s="1"/>
      <c r="R19">
        <v>17</v>
      </c>
    </row>
    <row r="20" spans="1:18" ht="15">
      <c r="A20" s="1">
        <f t="shared" si="2"/>
        <v>18</v>
      </c>
      <c r="B20" s="14">
        <v>350</v>
      </c>
      <c r="C20" s="15" t="s">
        <v>269</v>
      </c>
      <c r="D20" s="16" t="s">
        <v>305</v>
      </c>
      <c r="E20" s="8">
        <v>1967</v>
      </c>
      <c r="F20" s="17" t="s">
        <v>46</v>
      </c>
      <c r="G20" s="17" t="s">
        <v>10</v>
      </c>
      <c r="H20" s="17" t="s">
        <v>6</v>
      </c>
      <c r="I20" s="1"/>
      <c r="J20" s="18">
        <v>0.6909722222222222</v>
      </c>
      <c r="K20" s="18">
        <f t="shared" si="0"/>
        <v>0.3159722222222222</v>
      </c>
      <c r="L20" s="18">
        <v>0</v>
      </c>
      <c r="M20" s="27">
        <f t="shared" si="1"/>
        <v>0.3159722222222222</v>
      </c>
      <c r="N20" s="18">
        <v>0.375</v>
      </c>
      <c r="O20" s="1"/>
      <c r="R20">
        <v>18</v>
      </c>
    </row>
    <row r="21" spans="1:18" ht="15">
      <c r="A21" s="1">
        <f t="shared" si="2"/>
        <v>19</v>
      </c>
      <c r="B21" s="14">
        <v>305</v>
      </c>
      <c r="C21" s="15" t="s">
        <v>42</v>
      </c>
      <c r="D21" s="8" t="s">
        <v>43</v>
      </c>
      <c r="E21" s="8">
        <v>1982</v>
      </c>
      <c r="F21" s="20" t="s">
        <v>44</v>
      </c>
      <c r="G21" s="20" t="s">
        <v>10</v>
      </c>
      <c r="H21" s="20" t="s">
        <v>6</v>
      </c>
      <c r="I21" s="20" t="s">
        <v>45</v>
      </c>
      <c r="J21" s="18">
        <v>0.6930555555555555</v>
      </c>
      <c r="K21" s="18">
        <f t="shared" si="0"/>
        <v>0.31805555555555554</v>
      </c>
      <c r="L21" s="18">
        <v>0</v>
      </c>
      <c r="M21" s="27">
        <f t="shared" si="1"/>
        <v>0.31805555555555554</v>
      </c>
      <c r="N21" s="18">
        <v>0.375</v>
      </c>
      <c r="O21" s="1"/>
      <c r="R21">
        <v>19</v>
      </c>
    </row>
    <row r="22" spans="1:18" ht="15">
      <c r="A22" s="1">
        <f t="shared" si="2"/>
        <v>20</v>
      </c>
      <c r="B22" s="14">
        <v>332</v>
      </c>
      <c r="C22" s="15" t="s">
        <v>217</v>
      </c>
      <c r="D22" s="16" t="s">
        <v>193</v>
      </c>
      <c r="E22" s="16">
        <v>1982</v>
      </c>
      <c r="F22" s="17" t="s">
        <v>226</v>
      </c>
      <c r="G22" s="17" t="s">
        <v>10</v>
      </c>
      <c r="H22" s="17" t="s">
        <v>6</v>
      </c>
      <c r="I22" s="17" t="s">
        <v>227</v>
      </c>
      <c r="J22" s="18">
        <v>0.7055555555555556</v>
      </c>
      <c r="K22" s="18">
        <f t="shared" si="0"/>
        <v>0.3305555555555556</v>
      </c>
      <c r="L22" s="18">
        <v>0</v>
      </c>
      <c r="M22" s="27">
        <f t="shared" si="1"/>
        <v>0.3305555555555556</v>
      </c>
      <c r="N22" s="18">
        <v>0.375</v>
      </c>
      <c r="O22" s="1"/>
      <c r="R22">
        <v>20</v>
      </c>
    </row>
    <row r="23" spans="1:18" ht="15">
      <c r="A23" s="1">
        <f t="shared" si="2"/>
        <v>20</v>
      </c>
      <c r="B23" s="14">
        <v>354</v>
      </c>
      <c r="C23" s="15" t="s">
        <v>331</v>
      </c>
      <c r="D23" s="16" t="s">
        <v>106</v>
      </c>
      <c r="E23" s="8">
        <v>1981</v>
      </c>
      <c r="F23" s="17" t="s">
        <v>226</v>
      </c>
      <c r="G23" s="17" t="s">
        <v>10</v>
      </c>
      <c r="H23" s="17" t="s">
        <v>6</v>
      </c>
      <c r="I23" s="1"/>
      <c r="J23" s="18">
        <v>0.7055555555555556</v>
      </c>
      <c r="K23" s="18">
        <f t="shared" si="0"/>
        <v>0.3305555555555556</v>
      </c>
      <c r="L23" s="18">
        <v>0</v>
      </c>
      <c r="M23" s="27">
        <f t="shared" si="1"/>
        <v>0.3305555555555556</v>
      </c>
      <c r="N23" s="18">
        <v>0.375</v>
      </c>
      <c r="O23" s="1"/>
      <c r="R23">
        <v>21</v>
      </c>
    </row>
    <row r="24" spans="1:18" ht="15">
      <c r="A24" s="1">
        <f t="shared" si="2"/>
        <v>22</v>
      </c>
      <c r="B24" s="14">
        <v>328</v>
      </c>
      <c r="C24" s="15" t="s">
        <v>199</v>
      </c>
      <c r="D24" s="16" t="s">
        <v>170</v>
      </c>
      <c r="E24" s="16">
        <v>1973</v>
      </c>
      <c r="F24" s="17" t="s">
        <v>97</v>
      </c>
      <c r="G24" s="17" t="s">
        <v>10</v>
      </c>
      <c r="H24" s="17" t="s">
        <v>6</v>
      </c>
      <c r="I24" s="17" t="s">
        <v>200</v>
      </c>
      <c r="J24" s="18">
        <v>0.7083333333333334</v>
      </c>
      <c r="K24" s="18">
        <f t="shared" si="0"/>
        <v>0.33333333333333337</v>
      </c>
      <c r="L24" s="18">
        <v>0</v>
      </c>
      <c r="M24" s="27">
        <f t="shared" si="1"/>
        <v>0.33333333333333337</v>
      </c>
      <c r="N24" s="18">
        <v>0.375</v>
      </c>
      <c r="O24" s="1"/>
      <c r="R24">
        <v>22</v>
      </c>
    </row>
    <row r="25" spans="1:18" ht="15">
      <c r="A25" s="1">
        <f t="shared" si="2"/>
        <v>23</v>
      </c>
      <c r="B25" s="14">
        <v>307</v>
      </c>
      <c r="C25" s="15" t="s">
        <v>24</v>
      </c>
      <c r="D25" s="16" t="s">
        <v>31</v>
      </c>
      <c r="E25" s="16">
        <v>1951</v>
      </c>
      <c r="F25" s="17" t="s">
        <v>33</v>
      </c>
      <c r="G25" s="17" t="s">
        <v>10</v>
      </c>
      <c r="H25" s="17" t="s">
        <v>6</v>
      </c>
      <c r="I25" s="17" t="s">
        <v>34</v>
      </c>
      <c r="J25" s="18">
        <v>0.7152777777777778</v>
      </c>
      <c r="K25" s="18">
        <f t="shared" si="0"/>
        <v>0.3402777777777778</v>
      </c>
      <c r="L25" s="18">
        <v>0</v>
      </c>
      <c r="M25" s="27">
        <f t="shared" si="1"/>
        <v>0.3402777777777778</v>
      </c>
      <c r="N25" s="18">
        <v>0.375</v>
      </c>
      <c r="O25" s="1"/>
      <c r="R25">
        <v>23</v>
      </c>
    </row>
    <row r="26" spans="1:18" ht="15">
      <c r="A26" s="1">
        <f t="shared" si="2"/>
        <v>24</v>
      </c>
      <c r="B26" s="14">
        <v>336</v>
      </c>
      <c r="C26" s="15" t="s">
        <v>240</v>
      </c>
      <c r="D26" s="16" t="s">
        <v>112</v>
      </c>
      <c r="E26" s="16">
        <v>1983</v>
      </c>
      <c r="F26" s="17" t="s">
        <v>270</v>
      </c>
      <c r="G26" s="17" t="s">
        <v>10</v>
      </c>
      <c r="H26" s="17" t="s">
        <v>6</v>
      </c>
      <c r="I26" s="17" t="s">
        <v>271</v>
      </c>
      <c r="J26" s="18">
        <v>0.7298611111111111</v>
      </c>
      <c r="K26" s="18">
        <f t="shared" si="0"/>
        <v>0.35486111111111107</v>
      </c>
      <c r="L26" s="18">
        <v>0</v>
      </c>
      <c r="M26" s="27">
        <f t="shared" si="1"/>
        <v>0.35486111111111107</v>
      </c>
      <c r="N26" s="18">
        <v>0.375</v>
      </c>
      <c r="O26" s="1"/>
      <c r="R26">
        <v>24</v>
      </c>
    </row>
    <row r="27" spans="1:18" ht="15">
      <c r="A27" s="1">
        <f t="shared" si="2"/>
        <v>24</v>
      </c>
      <c r="B27" s="14">
        <v>337</v>
      </c>
      <c r="C27" s="15" t="s">
        <v>242</v>
      </c>
      <c r="D27" s="16" t="s">
        <v>243</v>
      </c>
      <c r="E27" s="16">
        <v>1982</v>
      </c>
      <c r="F27" s="17" t="s">
        <v>273</v>
      </c>
      <c r="G27" s="17" t="s">
        <v>10</v>
      </c>
      <c r="H27" s="17" t="s">
        <v>13</v>
      </c>
      <c r="I27" s="17" t="s">
        <v>274</v>
      </c>
      <c r="J27" s="18">
        <v>0.7298611111111111</v>
      </c>
      <c r="K27" s="18">
        <f t="shared" si="0"/>
        <v>0.35486111111111107</v>
      </c>
      <c r="L27" s="18">
        <v>0</v>
      </c>
      <c r="M27" s="27">
        <f t="shared" si="1"/>
        <v>0.35486111111111107</v>
      </c>
      <c r="N27" s="18">
        <v>0.375</v>
      </c>
      <c r="O27" s="1"/>
      <c r="R27">
        <v>25</v>
      </c>
    </row>
    <row r="28" spans="1:18" ht="15">
      <c r="A28" s="1">
        <f t="shared" si="2"/>
        <v>26</v>
      </c>
      <c r="B28" s="14">
        <v>326</v>
      </c>
      <c r="C28" s="15" t="s">
        <v>188</v>
      </c>
      <c r="D28" s="16" t="s">
        <v>189</v>
      </c>
      <c r="E28" s="16">
        <v>1971</v>
      </c>
      <c r="F28" s="17" t="s">
        <v>97</v>
      </c>
      <c r="G28" s="17" t="s">
        <v>10</v>
      </c>
      <c r="H28" s="17" t="s">
        <v>6</v>
      </c>
      <c r="I28" s="17" t="s">
        <v>198</v>
      </c>
      <c r="J28" s="18">
        <v>0.7388888888888889</v>
      </c>
      <c r="K28" s="18">
        <f t="shared" si="0"/>
        <v>0.36388888888888893</v>
      </c>
      <c r="L28" s="18">
        <v>0</v>
      </c>
      <c r="M28" s="27">
        <f t="shared" si="1"/>
        <v>0.36388888888888893</v>
      </c>
      <c r="N28" s="18">
        <v>0.375</v>
      </c>
      <c r="O28" s="1"/>
      <c r="R28">
        <v>26</v>
      </c>
    </row>
    <row r="29" spans="1:18" ht="15">
      <c r="A29" s="1">
        <f t="shared" si="2"/>
        <v>27</v>
      </c>
      <c r="B29" s="14">
        <v>322</v>
      </c>
      <c r="C29" s="15" t="s">
        <v>175</v>
      </c>
      <c r="D29" s="16" t="s">
        <v>40</v>
      </c>
      <c r="E29" s="16">
        <v>1977</v>
      </c>
      <c r="F29" s="17" t="s">
        <v>184</v>
      </c>
      <c r="G29" s="17" t="s">
        <v>10</v>
      </c>
      <c r="H29" s="17" t="s">
        <v>6</v>
      </c>
      <c r="I29" s="17"/>
      <c r="J29" s="18">
        <v>0.782638888888889</v>
      </c>
      <c r="K29" s="18">
        <f t="shared" si="0"/>
        <v>0.407638888888889</v>
      </c>
      <c r="L29" s="18">
        <v>0</v>
      </c>
      <c r="M29" s="27">
        <f t="shared" si="1"/>
        <v>0.407638888888889</v>
      </c>
      <c r="N29" s="18">
        <v>0.375</v>
      </c>
      <c r="O29" s="1"/>
      <c r="R29">
        <v>27</v>
      </c>
    </row>
    <row r="30" spans="1:18" ht="15">
      <c r="A30" s="1">
        <f t="shared" si="2"/>
        <v>27</v>
      </c>
      <c r="B30" s="14">
        <v>323</v>
      </c>
      <c r="C30" s="15" t="s">
        <v>176</v>
      </c>
      <c r="D30" s="16" t="s">
        <v>36</v>
      </c>
      <c r="E30" s="16">
        <v>1990</v>
      </c>
      <c r="F30" s="17" t="s">
        <v>185</v>
      </c>
      <c r="G30" s="17" t="s">
        <v>10</v>
      </c>
      <c r="H30" s="17" t="s">
        <v>13</v>
      </c>
      <c r="I30" s="17"/>
      <c r="J30" s="18">
        <v>0.782638888888889</v>
      </c>
      <c r="K30" s="18">
        <f t="shared" si="0"/>
        <v>0.407638888888889</v>
      </c>
      <c r="L30" s="18">
        <v>0</v>
      </c>
      <c r="M30" s="27">
        <f t="shared" si="1"/>
        <v>0.407638888888889</v>
      </c>
      <c r="N30" s="18">
        <v>0.375</v>
      </c>
      <c r="O30" s="1"/>
      <c r="R30">
        <v>28</v>
      </c>
    </row>
    <row r="31" spans="1:18" ht="15">
      <c r="A31" s="1">
        <f t="shared" si="2"/>
        <v>29</v>
      </c>
      <c r="B31" s="14">
        <v>333</v>
      </c>
      <c r="C31" s="15" t="s">
        <v>224</v>
      </c>
      <c r="D31" s="16" t="s">
        <v>225</v>
      </c>
      <c r="E31" s="16">
        <v>1982</v>
      </c>
      <c r="F31" s="17" t="s">
        <v>26</v>
      </c>
      <c r="G31" s="17" t="s">
        <v>10</v>
      </c>
      <c r="H31" s="17" t="s">
        <v>6</v>
      </c>
      <c r="I31" s="17" t="s">
        <v>230</v>
      </c>
      <c r="J31" s="18">
        <v>0.8291666666666666</v>
      </c>
      <c r="K31" s="18">
        <f t="shared" si="0"/>
        <v>0.4541666666666666</v>
      </c>
      <c r="L31" s="18">
        <v>0</v>
      </c>
      <c r="M31" s="27">
        <f t="shared" si="1"/>
        <v>0.4541666666666666</v>
      </c>
      <c r="N31" s="18">
        <v>0.375</v>
      </c>
      <c r="O31" s="1"/>
      <c r="R31">
        <v>29</v>
      </c>
    </row>
    <row r="32" spans="1:18" ht="15">
      <c r="A32" s="1">
        <f t="shared" si="2"/>
        <v>29</v>
      </c>
      <c r="B32" s="14">
        <v>355</v>
      </c>
      <c r="C32" s="15" t="s">
        <v>335</v>
      </c>
      <c r="D32" s="16" t="s">
        <v>289</v>
      </c>
      <c r="E32" s="8">
        <v>1987</v>
      </c>
      <c r="F32" s="17" t="s">
        <v>26</v>
      </c>
      <c r="G32" s="17" t="s">
        <v>10</v>
      </c>
      <c r="H32" s="17" t="s">
        <v>6</v>
      </c>
      <c r="I32" s="17" t="s">
        <v>336</v>
      </c>
      <c r="J32" s="18">
        <v>0.8291666666666666</v>
      </c>
      <c r="K32" s="18">
        <f t="shared" si="0"/>
        <v>0.4541666666666666</v>
      </c>
      <c r="L32" s="18">
        <v>0</v>
      </c>
      <c r="M32" s="27">
        <f t="shared" si="1"/>
        <v>0.4541666666666666</v>
      </c>
      <c r="N32" s="18">
        <v>0.375</v>
      </c>
      <c r="O32" s="1"/>
      <c r="R32">
        <v>30</v>
      </c>
    </row>
    <row r="33" spans="1:18" ht="15">
      <c r="A33" s="1">
        <f t="shared" si="2"/>
        <v>31</v>
      </c>
      <c r="B33" s="14">
        <v>352</v>
      </c>
      <c r="C33" s="15" t="s">
        <v>312</v>
      </c>
      <c r="D33" s="16" t="s">
        <v>193</v>
      </c>
      <c r="E33" s="8">
        <v>1982</v>
      </c>
      <c r="F33" s="17" t="s">
        <v>226</v>
      </c>
      <c r="G33" s="17" t="s">
        <v>10</v>
      </c>
      <c r="H33" s="17" t="s">
        <v>6</v>
      </c>
      <c r="I33" s="17" t="s">
        <v>323</v>
      </c>
      <c r="J33" s="18">
        <v>0.7048611111111112</v>
      </c>
      <c r="K33" s="18">
        <f t="shared" si="0"/>
        <v>0.32986111111111116</v>
      </c>
      <c r="L33" s="18">
        <v>0.125</v>
      </c>
      <c r="M33" s="27">
        <f t="shared" si="1"/>
        <v>0.45486111111111116</v>
      </c>
      <c r="N33" s="18">
        <v>0.375</v>
      </c>
      <c r="O33" s="1" t="s">
        <v>364</v>
      </c>
      <c r="Q33">
        <f>(240+150)/60</f>
        <v>6.5</v>
      </c>
      <c r="R33">
        <v>31</v>
      </c>
    </row>
    <row r="34" spans="1:18" ht="15">
      <c r="A34" s="1">
        <f t="shared" si="2"/>
        <v>32</v>
      </c>
      <c r="B34" s="14">
        <v>316</v>
      </c>
      <c r="C34" s="15" t="s">
        <v>144</v>
      </c>
      <c r="D34" s="16" t="s">
        <v>118</v>
      </c>
      <c r="E34" s="16">
        <v>1986</v>
      </c>
      <c r="F34" s="17" t="s">
        <v>16</v>
      </c>
      <c r="G34" s="17" t="s">
        <v>10</v>
      </c>
      <c r="H34" s="17" t="s">
        <v>6</v>
      </c>
      <c r="I34" s="1"/>
      <c r="J34" s="18">
        <v>0.8534722222222223</v>
      </c>
      <c r="K34" s="18">
        <f t="shared" si="0"/>
        <v>0.4784722222222223</v>
      </c>
      <c r="L34" s="18">
        <v>0</v>
      </c>
      <c r="M34" s="27">
        <f t="shared" si="1"/>
        <v>0.4784722222222223</v>
      </c>
      <c r="N34" s="18">
        <v>0.375</v>
      </c>
      <c r="O34" s="1"/>
      <c r="Q34">
        <f>(240+150)/60</f>
        <v>6.5</v>
      </c>
      <c r="R34">
        <v>32</v>
      </c>
    </row>
    <row r="35" spans="1:18" ht="15">
      <c r="A35" s="1">
        <f t="shared" si="2"/>
        <v>32</v>
      </c>
      <c r="B35" s="14">
        <v>318</v>
      </c>
      <c r="C35" s="15" t="s">
        <v>167</v>
      </c>
      <c r="D35" s="16" t="s">
        <v>7</v>
      </c>
      <c r="E35" s="16">
        <v>1986</v>
      </c>
      <c r="F35" s="17" t="s">
        <v>16</v>
      </c>
      <c r="G35" s="17" t="s">
        <v>10</v>
      </c>
      <c r="H35" s="17" t="s">
        <v>6</v>
      </c>
      <c r="I35" s="1"/>
      <c r="J35" s="18">
        <v>0.8534722222222223</v>
      </c>
      <c r="K35" s="18">
        <f t="shared" si="0"/>
        <v>0.4784722222222223</v>
      </c>
      <c r="L35" s="18">
        <v>0</v>
      </c>
      <c r="M35" s="27">
        <f t="shared" si="1"/>
        <v>0.4784722222222223</v>
      </c>
      <c r="N35" s="18">
        <v>0.375</v>
      </c>
      <c r="O35" s="1"/>
      <c r="R35">
        <v>33</v>
      </c>
    </row>
    <row r="36" spans="1:18" ht="15">
      <c r="A36" s="1">
        <f t="shared" si="2"/>
        <v>34</v>
      </c>
      <c r="B36" s="14">
        <v>331</v>
      </c>
      <c r="C36" s="15" t="s">
        <v>210</v>
      </c>
      <c r="D36" s="16" t="s">
        <v>82</v>
      </c>
      <c r="E36" s="16">
        <v>1950</v>
      </c>
      <c r="F36" s="17" t="s">
        <v>97</v>
      </c>
      <c r="G36" s="17" t="s">
        <v>10</v>
      </c>
      <c r="H36" s="17" t="s">
        <v>6</v>
      </c>
      <c r="I36" s="1"/>
      <c r="J36" s="18">
        <v>0.8569444444444444</v>
      </c>
      <c r="K36" s="18">
        <f t="shared" si="0"/>
        <v>0.4819444444444444</v>
      </c>
      <c r="L36" s="18">
        <v>0</v>
      </c>
      <c r="M36" s="27">
        <f t="shared" si="1"/>
        <v>0.4819444444444444</v>
      </c>
      <c r="N36" s="18">
        <v>0.375</v>
      </c>
      <c r="O36" s="1"/>
      <c r="R36">
        <v>34</v>
      </c>
    </row>
    <row r="37" spans="1:18" ht="15">
      <c r="A37" s="1">
        <f t="shared" si="2"/>
        <v>35</v>
      </c>
      <c r="B37" s="14">
        <v>315</v>
      </c>
      <c r="C37" s="15" t="s">
        <v>143</v>
      </c>
      <c r="D37" s="16" t="s">
        <v>118</v>
      </c>
      <c r="E37" s="16">
        <v>1988</v>
      </c>
      <c r="F37" s="17" t="s">
        <v>149</v>
      </c>
      <c r="G37" s="17" t="s">
        <v>10</v>
      </c>
      <c r="H37" s="17" t="s">
        <v>6</v>
      </c>
      <c r="I37" s="17" t="s">
        <v>150</v>
      </c>
      <c r="J37" s="18">
        <v>0.8819444444444445</v>
      </c>
      <c r="K37" s="18">
        <f t="shared" si="0"/>
        <v>0.5069444444444445</v>
      </c>
      <c r="L37" s="18">
        <v>0</v>
      </c>
      <c r="M37" s="27">
        <f t="shared" si="1"/>
        <v>0.5069444444444445</v>
      </c>
      <c r="N37" s="18">
        <v>0.375</v>
      </c>
      <c r="O37" s="1"/>
      <c r="R37">
        <v>35</v>
      </c>
    </row>
    <row r="38" spans="1:18" ht="15">
      <c r="A38" s="1">
        <f t="shared" si="2"/>
        <v>35</v>
      </c>
      <c r="B38" s="14">
        <v>317</v>
      </c>
      <c r="C38" s="15" t="s">
        <v>158</v>
      </c>
      <c r="D38" s="16" t="s">
        <v>8</v>
      </c>
      <c r="E38" s="16"/>
      <c r="F38" s="17" t="s">
        <v>149</v>
      </c>
      <c r="G38" s="17" t="s">
        <v>10</v>
      </c>
      <c r="H38" s="17" t="s">
        <v>6</v>
      </c>
      <c r="I38" s="17" t="s">
        <v>159</v>
      </c>
      <c r="J38" s="18">
        <v>0.8819444444444445</v>
      </c>
      <c r="K38" s="18">
        <f t="shared" si="0"/>
        <v>0.5069444444444445</v>
      </c>
      <c r="L38" s="18">
        <v>0</v>
      </c>
      <c r="M38" s="27">
        <f t="shared" si="1"/>
        <v>0.5069444444444445</v>
      </c>
      <c r="N38" s="18">
        <v>0.375</v>
      </c>
      <c r="O38" s="1"/>
      <c r="R38">
        <v>36</v>
      </c>
    </row>
    <row r="39" spans="1:18" ht="15">
      <c r="A39" s="1">
        <f t="shared" si="2"/>
        <v>37</v>
      </c>
      <c r="B39" s="14">
        <v>319</v>
      </c>
      <c r="C39" s="15" t="s">
        <v>168</v>
      </c>
      <c r="D39" s="16" t="s">
        <v>102</v>
      </c>
      <c r="E39" s="16">
        <v>1986</v>
      </c>
      <c r="F39" s="17" t="s">
        <v>16</v>
      </c>
      <c r="G39" s="17" t="s">
        <v>10</v>
      </c>
      <c r="H39" s="17" t="s">
        <v>6</v>
      </c>
      <c r="I39" s="1"/>
      <c r="J39" s="18">
        <v>0.93125</v>
      </c>
      <c r="K39" s="18">
        <f t="shared" si="0"/>
        <v>0.55625</v>
      </c>
      <c r="L39" s="18">
        <v>0</v>
      </c>
      <c r="M39" s="27">
        <f t="shared" si="1"/>
        <v>0.55625</v>
      </c>
      <c r="N39" s="18">
        <v>0.375</v>
      </c>
      <c r="O39" s="1"/>
      <c r="R39">
        <v>37</v>
      </c>
    </row>
    <row r="40" spans="1:18" ht="15">
      <c r="A40" s="1">
        <f t="shared" si="2"/>
        <v>37</v>
      </c>
      <c r="B40" s="14">
        <v>320</v>
      </c>
      <c r="C40" s="15" t="s">
        <v>169</v>
      </c>
      <c r="D40" s="16" t="s">
        <v>170</v>
      </c>
      <c r="E40" s="16">
        <v>1986</v>
      </c>
      <c r="F40" s="17" t="s">
        <v>16</v>
      </c>
      <c r="G40" s="17" t="s">
        <v>10</v>
      </c>
      <c r="H40" s="17" t="s">
        <v>6</v>
      </c>
      <c r="I40" s="1"/>
      <c r="J40" s="18">
        <v>0.93125</v>
      </c>
      <c r="K40" s="18">
        <f t="shared" si="0"/>
        <v>0.55625</v>
      </c>
      <c r="L40" s="18">
        <v>0</v>
      </c>
      <c r="M40" s="27">
        <f t="shared" si="1"/>
        <v>0.55625</v>
      </c>
      <c r="N40" s="18">
        <v>0.375</v>
      </c>
      <c r="O40" s="1"/>
      <c r="R40">
        <v>38</v>
      </c>
    </row>
    <row r="41" spans="1:18" ht="15">
      <c r="A41" s="1">
        <f t="shared" si="2"/>
        <v>37</v>
      </c>
      <c r="B41" s="14">
        <v>330</v>
      </c>
      <c r="C41" s="15" t="s">
        <v>204</v>
      </c>
      <c r="D41" s="16" t="s">
        <v>205</v>
      </c>
      <c r="E41" s="16">
        <v>1983</v>
      </c>
      <c r="F41" s="17" t="s">
        <v>16</v>
      </c>
      <c r="G41" s="17" t="s">
        <v>10</v>
      </c>
      <c r="H41" s="17" t="s">
        <v>13</v>
      </c>
      <c r="I41" s="17"/>
      <c r="J41" s="18">
        <v>0.93125</v>
      </c>
      <c r="K41" s="18">
        <f t="shared" si="0"/>
        <v>0.55625</v>
      </c>
      <c r="L41" s="18">
        <v>0</v>
      </c>
      <c r="M41" s="27">
        <f t="shared" si="1"/>
        <v>0.55625</v>
      </c>
      <c r="N41" s="18">
        <v>0.375</v>
      </c>
      <c r="O41" s="1"/>
      <c r="Q41">
        <f>(240+150)/60</f>
        <v>6.5</v>
      </c>
      <c r="R41">
        <v>39</v>
      </c>
    </row>
    <row r="42" spans="1:18" ht="15">
      <c r="A42" s="1">
        <f t="shared" si="2"/>
        <v>40</v>
      </c>
      <c r="B42" s="14">
        <v>301</v>
      </c>
      <c r="C42" s="15" t="s">
        <v>48</v>
      </c>
      <c r="D42" s="8" t="s">
        <v>49</v>
      </c>
      <c r="E42" s="8">
        <v>1983</v>
      </c>
      <c r="F42" s="20" t="s">
        <v>20</v>
      </c>
      <c r="G42" s="20" t="s">
        <v>10</v>
      </c>
      <c r="H42" s="20" t="s">
        <v>6</v>
      </c>
      <c r="I42" s="20" t="s">
        <v>52</v>
      </c>
      <c r="J42" s="18">
        <v>0.7145833333333332</v>
      </c>
      <c r="K42" s="18">
        <f t="shared" si="0"/>
        <v>0.33958333333333324</v>
      </c>
      <c r="L42" s="18">
        <v>0.3541666666666667</v>
      </c>
      <c r="M42" s="27">
        <f t="shared" si="1"/>
        <v>0.6937499999999999</v>
      </c>
      <c r="N42" s="18">
        <v>0.375</v>
      </c>
      <c r="O42" s="1" t="s">
        <v>362</v>
      </c>
      <c r="Q42">
        <f>(240+150)/60</f>
        <v>6.5</v>
      </c>
      <c r="R42">
        <v>40</v>
      </c>
    </row>
    <row r="43" spans="1:18" ht="15">
      <c r="A43" s="1">
        <f t="shared" si="2"/>
        <v>40</v>
      </c>
      <c r="B43" s="14">
        <v>302</v>
      </c>
      <c r="C43" s="15" t="s">
        <v>50</v>
      </c>
      <c r="D43" s="8" t="s">
        <v>51</v>
      </c>
      <c r="E43" s="8">
        <v>1985</v>
      </c>
      <c r="F43" s="20" t="s">
        <v>20</v>
      </c>
      <c r="G43" s="20" t="s">
        <v>10</v>
      </c>
      <c r="H43" s="20" t="s">
        <v>13</v>
      </c>
      <c r="I43" s="20" t="s">
        <v>52</v>
      </c>
      <c r="J43" s="18">
        <v>0.7145833333333332</v>
      </c>
      <c r="K43" s="18">
        <f t="shared" si="0"/>
        <v>0.33958333333333324</v>
      </c>
      <c r="L43" s="18">
        <v>0.3541666666666667</v>
      </c>
      <c r="M43" s="27">
        <f t="shared" si="1"/>
        <v>0.6937499999999999</v>
      </c>
      <c r="N43" s="18">
        <v>0.375</v>
      </c>
      <c r="O43" s="1" t="s">
        <v>362</v>
      </c>
      <c r="R43">
        <v>41</v>
      </c>
    </row>
    <row r="44" spans="1:18" ht="15">
      <c r="A44" s="1">
        <f t="shared" si="2"/>
        <v>42</v>
      </c>
      <c r="B44" s="14">
        <v>351</v>
      </c>
      <c r="C44" s="15" t="s">
        <v>141</v>
      </c>
      <c r="D44" s="16" t="s">
        <v>352</v>
      </c>
      <c r="E44" s="8">
        <v>1982</v>
      </c>
      <c r="F44" s="17" t="s">
        <v>226</v>
      </c>
      <c r="G44" s="17" t="s">
        <v>10</v>
      </c>
      <c r="H44" s="17" t="s">
        <v>6</v>
      </c>
      <c r="I44" s="17" t="s">
        <v>322</v>
      </c>
      <c r="J44" s="18">
        <v>0.5902777777777778</v>
      </c>
      <c r="K44" s="18">
        <f t="shared" si="0"/>
        <v>0.2152777777777778</v>
      </c>
      <c r="L44" s="18">
        <v>0.4791666666666667</v>
      </c>
      <c r="M44" s="27">
        <f t="shared" si="1"/>
        <v>0.6944444444444444</v>
      </c>
      <c r="N44" s="18">
        <v>0.375</v>
      </c>
      <c r="O44" s="1" t="s">
        <v>367</v>
      </c>
      <c r="P44">
        <f>(180+180+90+240)/60</f>
        <v>11.5</v>
      </c>
      <c r="R44">
        <v>42</v>
      </c>
    </row>
    <row r="45" spans="1:18" ht="15">
      <c r="A45" s="1">
        <f t="shared" si="2"/>
        <v>43</v>
      </c>
      <c r="B45" s="14">
        <v>338</v>
      </c>
      <c r="C45" s="15" t="s">
        <v>87</v>
      </c>
      <c r="D45" s="16" t="s">
        <v>93</v>
      </c>
      <c r="E45" s="16">
        <v>1982</v>
      </c>
      <c r="F45" s="17" t="s">
        <v>97</v>
      </c>
      <c r="G45" s="17" t="s">
        <v>10</v>
      </c>
      <c r="H45" s="17" t="s">
        <v>13</v>
      </c>
      <c r="I45" s="17" t="s">
        <v>98</v>
      </c>
      <c r="J45" s="18">
        <v>0.8604166666666666</v>
      </c>
      <c r="K45" s="18">
        <f t="shared" si="0"/>
        <v>0.4854166666666666</v>
      </c>
      <c r="L45" s="18">
        <v>0.2708333333333333</v>
      </c>
      <c r="M45" s="27">
        <f t="shared" si="1"/>
        <v>0.7562499999999999</v>
      </c>
      <c r="N45" s="18">
        <v>0.375</v>
      </c>
      <c r="O45" s="1"/>
      <c r="R45">
        <v>43</v>
      </c>
    </row>
    <row r="46" spans="1:18" ht="15">
      <c r="A46" s="1">
        <f t="shared" si="2"/>
        <v>43</v>
      </c>
      <c r="B46" s="14">
        <v>339</v>
      </c>
      <c r="C46" s="15" t="s">
        <v>87</v>
      </c>
      <c r="D46" s="16" t="s">
        <v>43</v>
      </c>
      <c r="E46" s="16">
        <v>1984</v>
      </c>
      <c r="F46" s="17" t="s">
        <v>97</v>
      </c>
      <c r="G46" s="17" t="s">
        <v>10</v>
      </c>
      <c r="H46" s="17" t="s">
        <v>6</v>
      </c>
      <c r="I46" s="17" t="s">
        <v>98</v>
      </c>
      <c r="J46" s="18">
        <v>0.8604166666666666</v>
      </c>
      <c r="K46" s="18">
        <f t="shared" si="0"/>
        <v>0.4854166666666666</v>
      </c>
      <c r="L46" s="18">
        <v>0.2708333333333333</v>
      </c>
      <c r="M46" s="27">
        <f t="shared" si="1"/>
        <v>0.7562499999999999</v>
      </c>
      <c r="N46" s="18">
        <v>0.375</v>
      </c>
      <c r="O46" s="1"/>
      <c r="R46">
        <v>44</v>
      </c>
    </row>
    <row r="47" spans="1:18" ht="15">
      <c r="A47" s="1">
        <f t="shared" si="2"/>
        <v>43</v>
      </c>
      <c r="B47" s="14">
        <v>346</v>
      </c>
      <c r="C47" s="15" t="s">
        <v>288</v>
      </c>
      <c r="D47" s="16" t="s">
        <v>289</v>
      </c>
      <c r="E47" s="8">
        <v>1986</v>
      </c>
      <c r="F47" s="17" t="s">
        <v>97</v>
      </c>
      <c r="G47" s="17" t="s">
        <v>10</v>
      </c>
      <c r="H47" s="17" t="s">
        <v>6</v>
      </c>
      <c r="I47" s="17" t="s">
        <v>290</v>
      </c>
      <c r="J47" s="18">
        <v>0.8604166666666666</v>
      </c>
      <c r="K47" s="18">
        <f t="shared" si="0"/>
        <v>0.4854166666666666</v>
      </c>
      <c r="L47" s="18">
        <v>0.2708333333333333</v>
      </c>
      <c r="M47" s="27">
        <f t="shared" si="1"/>
        <v>0.7562499999999999</v>
      </c>
      <c r="N47" s="18">
        <v>0.375</v>
      </c>
      <c r="O47" s="1"/>
      <c r="R47">
        <v>45</v>
      </c>
    </row>
    <row r="48" spans="1:18" ht="15">
      <c r="A48" s="1">
        <f t="shared" si="2"/>
        <v>43</v>
      </c>
      <c r="B48" s="14">
        <v>347</v>
      </c>
      <c r="C48" s="15" t="s">
        <v>291</v>
      </c>
      <c r="D48" s="16" t="s">
        <v>51</v>
      </c>
      <c r="E48" s="8">
        <v>1991</v>
      </c>
      <c r="F48" s="17" t="s">
        <v>292</v>
      </c>
      <c r="G48" s="17" t="s">
        <v>10</v>
      </c>
      <c r="H48" s="17" t="s">
        <v>13</v>
      </c>
      <c r="I48" s="17" t="s">
        <v>290</v>
      </c>
      <c r="J48" s="18">
        <v>0.8604166666666666</v>
      </c>
      <c r="K48" s="18">
        <f t="shared" si="0"/>
        <v>0.4854166666666666</v>
      </c>
      <c r="L48" s="18">
        <v>0.2708333333333333</v>
      </c>
      <c r="M48" s="27">
        <f t="shared" si="1"/>
        <v>0.7562499999999999</v>
      </c>
      <c r="N48" s="18">
        <v>0.375</v>
      </c>
      <c r="O48" s="1"/>
      <c r="R48">
        <v>46</v>
      </c>
    </row>
    <row r="49" spans="1:18" ht="15">
      <c r="A49" s="1">
        <f t="shared" si="2"/>
        <v>47</v>
      </c>
      <c r="B49" s="14">
        <v>303</v>
      </c>
      <c r="C49" s="15" t="s">
        <v>54</v>
      </c>
      <c r="D49" s="8" t="s">
        <v>22</v>
      </c>
      <c r="E49" s="8">
        <v>1996</v>
      </c>
      <c r="F49" s="22" t="s">
        <v>55</v>
      </c>
      <c r="G49" s="22" t="s">
        <v>10</v>
      </c>
      <c r="H49" s="22" t="s">
        <v>13</v>
      </c>
      <c r="I49" s="22" t="s">
        <v>151</v>
      </c>
      <c r="J49" s="18">
        <v>0.8013888888888889</v>
      </c>
      <c r="K49" s="18">
        <f t="shared" si="0"/>
        <v>0.42638888888888893</v>
      </c>
      <c r="L49" s="18">
        <v>0.375</v>
      </c>
      <c r="M49" s="27">
        <f t="shared" si="1"/>
        <v>0.8013888888888889</v>
      </c>
      <c r="N49" s="18">
        <v>0.375</v>
      </c>
      <c r="O49" s="1" t="s">
        <v>373</v>
      </c>
      <c r="P49">
        <f>(150+180+120+90)/60</f>
        <v>9</v>
      </c>
      <c r="R49">
        <v>47</v>
      </c>
    </row>
    <row r="50" spans="1:18" ht="15">
      <c r="A50" s="1">
        <f t="shared" si="2"/>
        <v>47</v>
      </c>
      <c r="B50" s="14">
        <v>345</v>
      </c>
      <c r="C50" s="15" t="s">
        <v>152</v>
      </c>
      <c r="D50" s="16" t="s">
        <v>28</v>
      </c>
      <c r="E50" s="16"/>
      <c r="F50" s="17" t="s">
        <v>56</v>
      </c>
      <c r="G50" s="17" t="s">
        <v>10</v>
      </c>
      <c r="H50" s="17" t="s">
        <v>6</v>
      </c>
      <c r="I50" s="17" t="s">
        <v>151</v>
      </c>
      <c r="J50" s="18">
        <v>0.8013888888888889</v>
      </c>
      <c r="K50" s="18">
        <f t="shared" si="0"/>
        <v>0.42638888888888893</v>
      </c>
      <c r="L50" s="18">
        <v>0.375</v>
      </c>
      <c r="M50" s="27">
        <f t="shared" si="1"/>
        <v>0.8013888888888889</v>
      </c>
      <c r="N50" s="18">
        <v>0.375</v>
      </c>
      <c r="O50" s="1" t="s">
        <v>373</v>
      </c>
      <c r="P50">
        <f>(150+180+120+90)/60</f>
        <v>9</v>
      </c>
      <c r="R50">
        <v>48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8515625" style="0" customWidth="1"/>
    <col min="2" max="2" width="4.00390625" style="0" bestFit="1" customWidth="1"/>
    <col min="3" max="3" width="14.28125" style="0" customWidth="1"/>
    <col min="4" max="4" width="12.28125" style="0" customWidth="1"/>
    <col min="5" max="5" width="0" style="0" hidden="1" customWidth="1"/>
    <col min="6" max="6" width="20.7109375" style="0" customWidth="1"/>
    <col min="8" max="8" width="9.28125" style="0" customWidth="1"/>
    <col min="9" max="9" width="12.57421875" style="0" customWidth="1"/>
    <col min="10" max="10" width="7.140625" style="0" customWidth="1"/>
    <col min="12" max="12" width="0" style="0" hidden="1" customWidth="1"/>
  </cols>
  <sheetData>
    <row r="1" spans="1:11" ht="31.5">
      <c r="A1" s="33" t="s">
        <v>372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14" t="s">
        <v>370</v>
      </c>
      <c r="B2" s="14" t="s">
        <v>71</v>
      </c>
      <c r="C2" s="14" t="s">
        <v>0</v>
      </c>
      <c r="D2" s="14" t="s">
        <v>1</v>
      </c>
      <c r="E2" s="14" t="s">
        <v>70</v>
      </c>
      <c r="F2" s="14" t="s">
        <v>4</v>
      </c>
      <c r="G2" s="14" t="s">
        <v>3</v>
      </c>
      <c r="H2" s="14" t="s">
        <v>2</v>
      </c>
      <c r="I2" s="14" t="s">
        <v>5</v>
      </c>
      <c r="J2" s="14" t="s">
        <v>357</v>
      </c>
      <c r="K2" s="14" t="s">
        <v>359</v>
      </c>
    </row>
    <row r="3" spans="1:12" ht="15">
      <c r="A3" s="28">
        <v>1</v>
      </c>
      <c r="B3" s="14">
        <v>406</v>
      </c>
      <c r="C3" s="15" t="s">
        <v>340</v>
      </c>
      <c r="D3" s="16" t="s">
        <v>19</v>
      </c>
      <c r="E3" s="8">
        <v>1976</v>
      </c>
      <c r="F3" s="17" t="s">
        <v>341</v>
      </c>
      <c r="G3" s="17" t="s">
        <v>109</v>
      </c>
      <c r="H3" s="17" t="s">
        <v>6</v>
      </c>
      <c r="I3" s="1"/>
      <c r="J3" s="18">
        <v>0.5979166666666667</v>
      </c>
      <c r="K3" s="18">
        <f aca="true" t="shared" si="0" ref="K3:K8">J3-L3</f>
        <v>0.18124999999999997</v>
      </c>
      <c r="L3" s="13">
        <v>0.4166666666666667</v>
      </c>
    </row>
    <row r="4" spans="1:12" ht="15">
      <c r="A4" s="28">
        <v>2</v>
      </c>
      <c r="B4" s="14">
        <v>403</v>
      </c>
      <c r="C4" s="15" t="s">
        <v>135</v>
      </c>
      <c r="D4" s="16" t="s">
        <v>47</v>
      </c>
      <c r="E4" s="16">
        <v>1992</v>
      </c>
      <c r="F4" s="17" t="s">
        <v>136</v>
      </c>
      <c r="G4" s="17" t="s">
        <v>109</v>
      </c>
      <c r="H4" s="17" t="s">
        <v>6</v>
      </c>
      <c r="I4" s="17" t="s">
        <v>137</v>
      </c>
      <c r="J4" s="18">
        <v>0.6333333333333333</v>
      </c>
      <c r="K4" s="18">
        <f t="shared" si="0"/>
        <v>0.21666666666666662</v>
      </c>
      <c r="L4" s="13">
        <v>0.4166666666666667</v>
      </c>
    </row>
    <row r="5" spans="1:12" ht="15">
      <c r="A5" s="28">
        <v>2</v>
      </c>
      <c r="B5" s="14">
        <v>404</v>
      </c>
      <c r="C5" s="15" t="s">
        <v>139</v>
      </c>
      <c r="D5" s="16" t="s">
        <v>40</v>
      </c>
      <c r="E5" s="16">
        <v>1982</v>
      </c>
      <c r="F5" s="17" t="s">
        <v>136</v>
      </c>
      <c r="G5" s="17" t="s">
        <v>109</v>
      </c>
      <c r="H5" s="17" t="s">
        <v>6</v>
      </c>
      <c r="I5" s="17" t="s">
        <v>137</v>
      </c>
      <c r="J5" s="18">
        <v>0.6333333333333333</v>
      </c>
      <c r="K5" s="18">
        <f t="shared" si="0"/>
        <v>0.21666666666666662</v>
      </c>
      <c r="L5" s="13">
        <v>0.4166666666666667</v>
      </c>
    </row>
    <row r="6" spans="1:12" ht="15">
      <c r="A6" s="28">
        <v>4</v>
      </c>
      <c r="B6" s="14">
        <v>401</v>
      </c>
      <c r="C6" s="15" t="s">
        <v>89</v>
      </c>
      <c r="D6" s="16" t="s">
        <v>107</v>
      </c>
      <c r="E6" s="16">
        <v>1970</v>
      </c>
      <c r="F6" s="17" t="s">
        <v>108</v>
      </c>
      <c r="G6" s="17" t="s">
        <v>109</v>
      </c>
      <c r="H6" s="17" t="s">
        <v>13</v>
      </c>
      <c r="I6" s="17" t="s">
        <v>110</v>
      </c>
      <c r="J6" s="18">
        <v>0.6951388888888889</v>
      </c>
      <c r="K6" s="18">
        <f t="shared" si="0"/>
        <v>0.2784722222222222</v>
      </c>
      <c r="L6" s="13">
        <v>0.4166666666666667</v>
      </c>
    </row>
    <row r="7" spans="1:12" ht="15">
      <c r="A7" s="28">
        <v>4</v>
      </c>
      <c r="B7" s="14">
        <v>402</v>
      </c>
      <c r="C7" s="15" t="s">
        <v>90</v>
      </c>
      <c r="D7" s="16" t="s">
        <v>21</v>
      </c>
      <c r="E7" s="16">
        <v>1970</v>
      </c>
      <c r="F7" s="17" t="s">
        <v>108</v>
      </c>
      <c r="G7" s="17" t="s">
        <v>109</v>
      </c>
      <c r="H7" s="17" t="s">
        <v>6</v>
      </c>
      <c r="I7" s="17" t="s">
        <v>110</v>
      </c>
      <c r="J7" s="18">
        <v>0.6951388888888889</v>
      </c>
      <c r="K7" s="18">
        <f t="shared" si="0"/>
        <v>0.2784722222222222</v>
      </c>
      <c r="L7" s="13">
        <v>0.4166666666666667</v>
      </c>
    </row>
    <row r="8" spans="1:12" ht="15">
      <c r="A8" s="28">
        <v>6</v>
      </c>
      <c r="B8" s="14">
        <v>405</v>
      </c>
      <c r="C8" s="15" t="s">
        <v>311</v>
      </c>
      <c r="D8" s="16" t="s">
        <v>193</v>
      </c>
      <c r="E8" s="8">
        <v>1987</v>
      </c>
      <c r="F8" s="17" t="s">
        <v>275</v>
      </c>
      <c r="G8" s="17" t="s">
        <v>109</v>
      </c>
      <c r="H8" s="17" t="s">
        <v>6</v>
      </c>
      <c r="I8" s="1"/>
      <c r="J8" s="18">
        <v>0.8097222222222222</v>
      </c>
      <c r="K8" s="18">
        <f t="shared" si="0"/>
        <v>0.39305555555555555</v>
      </c>
      <c r="L8" s="13">
        <v>0.4166666666666667</v>
      </c>
    </row>
  </sheetData>
  <sheetProtection/>
  <mergeCells count="1">
    <mergeCell ref="A1:K1"/>
  </mergeCells>
  <printOptions/>
  <pageMargins left="0.7" right="0.7" top="0.75" bottom="0.75" header="0.3" footer="0.3"/>
  <pageSetup fitToHeight="1" fitToWidth="1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8515625" style="0" bestFit="1" customWidth="1"/>
    <col min="2" max="2" width="4.00390625" style="0" bestFit="1" customWidth="1"/>
    <col min="3" max="3" width="16.00390625" style="0" bestFit="1" customWidth="1"/>
    <col min="4" max="4" width="10.8515625" style="0" bestFit="1" customWidth="1"/>
    <col min="5" max="5" width="13.7109375" style="0" hidden="1" customWidth="1"/>
    <col min="6" max="6" width="18.28125" style="0" bestFit="1" customWidth="1"/>
    <col min="7" max="7" width="5.57421875" style="0" bestFit="1" customWidth="1"/>
    <col min="8" max="8" width="9.421875" style="0" bestFit="1" customWidth="1"/>
    <col min="9" max="9" width="27.140625" style="0" bestFit="1" customWidth="1"/>
    <col min="10" max="10" width="8.140625" style="0" bestFit="1" customWidth="1"/>
    <col min="11" max="12" width="5.57421875" style="0" bestFit="1" customWidth="1"/>
    <col min="13" max="13" width="7.140625" style="24" bestFit="1" customWidth="1"/>
    <col min="14" max="14" width="0" style="0" hidden="1" customWidth="1"/>
    <col min="15" max="15" width="5.7109375" style="0" bestFit="1" customWidth="1"/>
    <col min="16" max="16" width="0" style="0" hidden="1" customWidth="1"/>
  </cols>
  <sheetData>
    <row r="1" spans="1:15" ht="31.5">
      <c r="A1" s="33" t="s">
        <v>371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14" t="s">
        <v>370</v>
      </c>
      <c r="B2" s="14" t="s">
        <v>71</v>
      </c>
      <c r="C2" s="14" t="s">
        <v>0</v>
      </c>
      <c r="D2" s="14" t="s">
        <v>1</v>
      </c>
      <c r="E2" s="14" t="s">
        <v>70</v>
      </c>
      <c r="F2" s="14" t="s">
        <v>4</v>
      </c>
      <c r="G2" s="14" t="s">
        <v>3</v>
      </c>
      <c r="H2" s="14" t="s">
        <v>2</v>
      </c>
      <c r="I2" s="14" t="s">
        <v>5</v>
      </c>
      <c r="J2" s="25" t="s">
        <v>357</v>
      </c>
      <c r="K2" s="14" t="s">
        <v>359</v>
      </c>
      <c r="L2" s="14" t="s">
        <v>358</v>
      </c>
      <c r="M2" s="26" t="s">
        <v>360</v>
      </c>
      <c r="N2" s="1"/>
      <c r="O2" s="14" t="s">
        <v>363</v>
      </c>
    </row>
    <row r="3" spans="1:16" ht="15">
      <c r="A3" s="1">
        <f>IF(M3=M2,A2,P3)</f>
        <v>1</v>
      </c>
      <c r="B3" s="14">
        <v>580</v>
      </c>
      <c r="C3" s="15" t="s">
        <v>142</v>
      </c>
      <c r="D3" s="16" t="s">
        <v>112</v>
      </c>
      <c r="E3" s="16">
        <v>1985</v>
      </c>
      <c r="F3" s="17" t="s">
        <v>12</v>
      </c>
      <c r="G3" s="17" t="s">
        <v>53</v>
      </c>
      <c r="H3" s="17" t="s">
        <v>6</v>
      </c>
      <c r="I3" s="17" t="s">
        <v>147</v>
      </c>
      <c r="J3" s="18">
        <v>0.5513888888888888</v>
      </c>
      <c r="K3" s="18">
        <f aca="true" t="shared" si="0" ref="K3:K34">J3-N3</f>
        <v>0.09305555555555584</v>
      </c>
      <c r="L3" s="18">
        <v>0</v>
      </c>
      <c r="M3" s="27">
        <f aca="true" t="shared" si="1" ref="M3:M34">K3+L3</f>
        <v>0.09305555555555584</v>
      </c>
      <c r="N3" s="18">
        <v>0.458333333333333</v>
      </c>
      <c r="O3" s="1"/>
      <c r="P3">
        <v>1</v>
      </c>
    </row>
    <row r="4" spans="1:16" ht="15">
      <c r="A4" s="1">
        <f aca="true" t="shared" si="2" ref="A4:A67">IF(M4=M3,A3,P4)</f>
        <v>2</v>
      </c>
      <c r="B4" s="14">
        <v>564</v>
      </c>
      <c r="C4" s="15" t="s">
        <v>300</v>
      </c>
      <c r="D4" s="16" t="s">
        <v>121</v>
      </c>
      <c r="E4" s="8">
        <v>1982</v>
      </c>
      <c r="F4" s="17" t="s">
        <v>301</v>
      </c>
      <c r="G4" s="17" t="s">
        <v>53</v>
      </c>
      <c r="H4" s="17" t="s">
        <v>6</v>
      </c>
      <c r="I4" s="17" t="s">
        <v>302</v>
      </c>
      <c r="J4" s="18">
        <v>0.5548611111111111</v>
      </c>
      <c r="K4" s="18">
        <f t="shared" si="0"/>
        <v>0.09652777777777816</v>
      </c>
      <c r="L4" s="18">
        <v>0</v>
      </c>
      <c r="M4" s="27">
        <f t="shared" si="1"/>
        <v>0.09652777777777816</v>
      </c>
      <c r="N4" s="18">
        <v>0.458333333333333</v>
      </c>
      <c r="O4" s="1"/>
      <c r="P4">
        <v>2</v>
      </c>
    </row>
    <row r="5" spans="1:16" ht="15">
      <c r="A5" s="1">
        <f t="shared" si="2"/>
        <v>3</v>
      </c>
      <c r="B5" s="14">
        <v>532</v>
      </c>
      <c r="C5" s="15" t="s">
        <v>209</v>
      </c>
      <c r="D5" s="16" t="s">
        <v>189</v>
      </c>
      <c r="E5" s="16">
        <v>1985</v>
      </c>
      <c r="F5" s="17" t="s">
        <v>16</v>
      </c>
      <c r="G5" s="17" t="s">
        <v>53</v>
      </c>
      <c r="H5" s="17" t="s">
        <v>6</v>
      </c>
      <c r="I5" s="20"/>
      <c r="J5" s="18">
        <v>0.5555555555555556</v>
      </c>
      <c r="K5" s="18">
        <f t="shared" si="0"/>
        <v>0.0972222222222226</v>
      </c>
      <c r="L5" s="18">
        <v>0</v>
      </c>
      <c r="M5" s="27">
        <f t="shared" si="1"/>
        <v>0.0972222222222226</v>
      </c>
      <c r="N5" s="18">
        <v>0.458333333333333</v>
      </c>
      <c r="O5" s="1"/>
      <c r="P5">
        <v>3</v>
      </c>
    </row>
    <row r="6" spans="1:16" ht="15">
      <c r="A6" s="1">
        <f t="shared" si="2"/>
        <v>4</v>
      </c>
      <c r="B6" s="14">
        <v>519</v>
      </c>
      <c r="C6" s="15" t="s">
        <v>141</v>
      </c>
      <c r="D6" s="16" t="s">
        <v>40</v>
      </c>
      <c r="E6" s="16">
        <v>1988</v>
      </c>
      <c r="F6" s="17" t="s">
        <v>26</v>
      </c>
      <c r="G6" s="17" t="s">
        <v>53</v>
      </c>
      <c r="H6" s="17" t="s">
        <v>6</v>
      </c>
      <c r="I6" s="17" t="s">
        <v>146</v>
      </c>
      <c r="J6" s="18">
        <v>0.5631944444444444</v>
      </c>
      <c r="K6" s="18">
        <f t="shared" si="0"/>
        <v>0.10486111111111146</v>
      </c>
      <c r="L6" s="18">
        <v>0</v>
      </c>
      <c r="M6" s="27">
        <f t="shared" si="1"/>
        <v>0.10486111111111146</v>
      </c>
      <c r="N6" s="18">
        <v>0.458333333333333</v>
      </c>
      <c r="O6" s="1"/>
      <c r="P6">
        <v>4</v>
      </c>
    </row>
    <row r="7" spans="1:16" ht="15">
      <c r="A7" s="1">
        <f t="shared" si="2"/>
        <v>5</v>
      </c>
      <c r="B7" s="14">
        <v>569</v>
      </c>
      <c r="C7" s="15" t="s">
        <v>310</v>
      </c>
      <c r="D7" s="16" t="s">
        <v>19</v>
      </c>
      <c r="E7" s="8">
        <v>1967</v>
      </c>
      <c r="F7" s="17" t="s">
        <v>320</v>
      </c>
      <c r="G7" s="17" t="s">
        <v>53</v>
      </c>
      <c r="H7" s="17" t="s">
        <v>6</v>
      </c>
      <c r="I7" s="17" t="s">
        <v>321</v>
      </c>
      <c r="J7" s="18">
        <v>0.5652777777777778</v>
      </c>
      <c r="K7" s="18">
        <f t="shared" si="0"/>
        <v>0.10694444444444479</v>
      </c>
      <c r="L7" s="18">
        <v>0</v>
      </c>
      <c r="M7" s="27">
        <f t="shared" si="1"/>
        <v>0.10694444444444479</v>
      </c>
      <c r="N7" s="18">
        <v>0.458333333333333</v>
      </c>
      <c r="O7" s="1"/>
      <c r="P7">
        <v>5</v>
      </c>
    </row>
    <row r="8" spans="1:16" ht="15">
      <c r="A8" s="1">
        <f t="shared" si="2"/>
        <v>6</v>
      </c>
      <c r="B8" s="14">
        <v>501</v>
      </c>
      <c r="C8" s="15" t="s">
        <v>23</v>
      </c>
      <c r="D8" s="8" t="s">
        <v>28</v>
      </c>
      <c r="E8" s="8">
        <v>1986</v>
      </c>
      <c r="F8" s="17" t="s">
        <v>29</v>
      </c>
      <c r="G8" s="17" t="s">
        <v>53</v>
      </c>
      <c r="H8" s="17" t="s">
        <v>6</v>
      </c>
      <c r="I8" s="21" t="s">
        <v>30</v>
      </c>
      <c r="J8" s="18">
        <v>0.5673611111111111</v>
      </c>
      <c r="K8" s="18">
        <f t="shared" si="0"/>
        <v>0.10902777777777778</v>
      </c>
      <c r="L8" s="18">
        <v>0</v>
      </c>
      <c r="M8" s="27">
        <f t="shared" si="1"/>
        <v>0.10902777777777778</v>
      </c>
      <c r="N8" s="18">
        <v>0.4583333333333333</v>
      </c>
      <c r="O8" s="1"/>
      <c r="P8">
        <v>6</v>
      </c>
    </row>
    <row r="9" spans="1:16" ht="15">
      <c r="A9" s="1">
        <f t="shared" si="2"/>
        <v>7</v>
      </c>
      <c r="B9" s="14">
        <v>573</v>
      </c>
      <c r="C9" s="15" t="s">
        <v>39</v>
      </c>
      <c r="D9" s="16" t="s">
        <v>40</v>
      </c>
      <c r="E9" s="16">
        <v>1979</v>
      </c>
      <c r="F9" s="17" t="s">
        <v>16</v>
      </c>
      <c r="G9" s="17" t="s">
        <v>53</v>
      </c>
      <c r="H9" s="17" t="s">
        <v>6</v>
      </c>
      <c r="I9" s="17" t="s">
        <v>41</v>
      </c>
      <c r="J9" s="18">
        <v>0.5791666666666667</v>
      </c>
      <c r="K9" s="18">
        <f t="shared" si="0"/>
        <v>0.12083333333333374</v>
      </c>
      <c r="L9" s="18">
        <v>0</v>
      </c>
      <c r="M9" s="27">
        <f t="shared" si="1"/>
        <v>0.12083333333333374</v>
      </c>
      <c r="N9" s="18">
        <v>0.458333333333333</v>
      </c>
      <c r="O9" s="1"/>
      <c r="P9">
        <v>7</v>
      </c>
    </row>
    <row r="10" spans="1:16" ht="15">
      <c r="A10" s="1">
        <f t="shared" si="2"/>
        <v>8</v>
      </c>
      <c r="B10" s="14">
        <v>533</v>
      </c>
      <c r="C10" s="15" t="s">
        <v>215</v>
      </c>
      <c r="D10" s="16" t="s">
        <v>216</v>
      </c>
      <c r="E10" s="16">
        <v>1980</v>
      </c>
      <c r="F10" s="17" t="s">
        <v>16</v>
      </c>
      <c r="G10" s="17" t="s">
        <v>53</v>
      </c>
      <c r="H10" s="17" t="s">
        <v>13</v>
      </c>
      <c r="I10" s="17"/>
      <c r="J10" s="18">
        <v>0.5805555555555556</v>
      </c>
      <c r="K10" s="18">
        <f t="shared" si="0"/>
        <v>0.12222222222222262</v>
      </c>
      <c r="L10" s="18">
        <v>0</v>
      </c>
      <c r="M10" s="27">
        <f t="shared" si="1"/>
        <v>0.12222222222222262</v>
      </c>
      <c r="N10" s="18">
        <v>0.458333333333333</v>
      </c>
      <c r="O10" s="1"/>
      <c r="P10">
        <v>8</v>
      </c>
    </row>
    <row r="11" spans="1:16" ht="15">
      <c r="A11" s="1">
        <f t="shared" si="2"/>
        <v>9</v>
      </c>
      <c r="B11" s="14">
        <v>579</v>
      </c>
      <c r="C11" s="15" t="s">
        <v>343</v>
      </c>
      <c r="D11" s="16" t="s">
        <v>154</v>
      </c>
      <c r="E11" s="1"/>
      <c r="F11" s="17" t="s">
        <v>347</v>
      </c>
      <c r="G11" s="17" t="s">
        <v>53</v>
      </c>
      <c r="H11" s="17" t="s">
        <v>6</v>
      </c>
      <c r="I11" s="1"/>
      <c r="J11" s="18">
        <v>0.5868055555555556</v>
      </c>
      <c r="K11" s="18">
        <f t="shared" si="0"/>
        <v>0.1284722222222226</v>
      </c>
      <c r="L11" s="18">
        <v>0</v>
      </c>
      <c r="M11" s="27">
        <f t="shared" si="1"/>
        <v>0.1284722222222226</v>
      </c>
      <c r="N11" s="18">
        <v>0.458333333333333</v>
      </c>
      <c r="O11" s="1"/>
      <c r="P11">
        <v>9</v>
      </c>
    </row>
    <row r="12" spans="1:16" ht="15">
      <c r="A12" s="1">
        <f t="shared" si="2"/>
        <v>10</v>
      </c>
      <c r="B12" s="14">
        <v>581</v>
      </c>
      <c r="C12" s="15" t="s">
        <v>201</v>
      </c>
      <c r="D12" s="16" t="s">
        <v>35</v>
      </c>
      <c r="E12" s="16">
        <v>1980</v>
      </c>
      <c r="F12" s="17" t="s">
        <v>202</v>
      </c>
      <c r="G12" s="17" t="s">
        <v>53</v>
      </c>
      <c r="H12" s="17" t="s">
        <v>6</v>
      </c>
      <c r="I12" s="17" t="s">
        <v>203</v>
      </c>
      <c r="J12" s="18">
        <v>0.5895833333333333</v>
      </c>
      <c r="K12" s="18">
        <f t="shared" si="0"/>
        <v>0.13125000000000037</v>
      </c>
      <c r="L12" s="18">
        <v>0</v>
      </c>
      <c r="M12" s="27">
        <f t="shared" si="1"/>
        <v>0.13125000000000037</v>
      </c>
      <c r="N12" s="18">
        <v>0.458333333333333</v>
      </c>
      <c r="O12" s="1"/>
      <c r="P12">
        <v>10</v>
      </c>
    </row>
    <row r="13" spans="1:16" ht="15">
      <c r="A13" s="1">
        <f t="shared" si="2"/>
        <v>11</v>
      </c>
      <c r="B13" s="14">
        <v>559</v>
      </c>
      <c r="C13" s="15" t="s">
        <v>260</v>
      </c>
      <c r="D13" s="16" t="s">
        <v>112</v>
      </c>
      <c r="E13" s="16">
        <v>1985</v>
      </c>
      <c r="F13" s="17" t="s">
        <v>16</v>
      </c>
      <c r="G13" s="17" t="s">
        <v>53</v>
      </c>
      <c r="H13" s="17" t="s">
        <v>6</v>
      </c>
      <c r="I13" s="17" t="s">
        <v>326</v>
      </c>
      <c r="J13" s="18">
        <v>0.5902777777777778</v>
      </c>
      <c r="K13" s="18">
        <f t="shared" si="0"/>
        <v>0.1319444444444448</v>
      </c>
      <c r="L13" s="18">
        <v>0</v>
      </c>
      <c r="M13" s="27">
        <f t="shared" si="1"/>
        <v>0.1319444444444448</v>
      </c>
      <c r="N13" s="18">
        <v>0.458333333333333</v>
      </c>
      <c r="O13" s="1"/>
      <c r="P13">
        <v>11</v>
      </c>
    </row>
    <row r="14" spans="1:16" ht="15">
      <c r="A14" s="1">
        <f t="shared" si="2"/>
        <v>11</v>
      </c>
      <c r="B14" s="14">
        <v>572</v>
      </c>
      <c r="C14" s="15" t="s">
        <v>327</v>
      </c>
      <c r="D14" s="16" t="s">
        <v>22</v>
      </c>
      <c r="E14" s="8">
        <v>1986</v>
      </c>
      <c r="F14" s="17" t="s">
        <v>16</v>
      </c>
      <c r="G14" s="17" t="s">
        <v>53</v>
      </c>
      <c r="H14" s="17" t="s">
        <v>13</v>
      </c>
      <c r="I14" s="17" t="s">
        <v>326</v>
      </c>
      <c r="J14" s="18">
        <v>0.5902777777777778</v>
      </c>
      <c r="K14" s="18">
        <f t="shared" si="0"/>
        <v>0.1319444444444448</v>
      </c>
      <c r="L14" s="18">
        <v>0</v>
      </c>
      <c r="M14" s="27">
        <f t="shared" si="1"/>
        <v>0.1319444444444448</v>
      </c>
      <c r="N14" s="18">
        <v>0.458333333333333</v>
      </c>
      <c r="O14" s="1"/>
      <c r="P14">
        <v>12</v>
      </c>
    </row>
    <row r="15" spans="1:16" ht="15">
      <c r="A15" s="1">
        <f t="shared" si="2"/>
        <v>13</v>
      </c>
      <c r="B15" s="14">
        <v>523</v>
      </c>
      <c r="C15" s="15" t="s">
        <v>145</v>
      </c>
      <c r="D15" s="16" t="s">
        <v>157</v>
      </c>
      <c r="E15" s="16">
        <v>1982</v>
      </c>
      <c r="F15" s="17" t="s">
        <v>26</v>
      </c>
      <c r="G15" s="17" t="s">
        <v>53</v>
      </c>
      <c r="H15" s="17" t="s">
        <v>13</v>
      </c>
      <c r="I15" s="17" t="s">
        <v>146</v>
      </c>
      <c r="J15" s="18">
        <v>0.5909722222222222</v>
      </c>
      <c r="K15" s="18">
        <f t="shared" si="0"/>
        <v>0.13263888888888925</v>
      </c>
      <c r="L15" s="18">
        <v>0</v>
      </c>
      <c r="M15" s="27">
        <f t="shared" si="1"/>
        <v>0.13263888888888925</v>
      </c>
      <c r="N15" s="18">
        <v>0.458333333333333</v>
      </c>
      <c r="O15" s="1"/>
      <c r="P15">
        <v>13</v>
      </c>
    </row>
    <row r="16" spans="1:16" ht="15">
      <c r="A16" s="1">
        <f t="shared" si="2"/>
        <v>13</v>
      </c>
      <c r="B16" s="14">
        <v>583</v>
      </c>
      <c r="C16" s="15" t="s">
        <v>145</v>
      </c>
      <c r="D16" s="16" t="s">
        <v>263</v>
      </c>
      <c r="E16" s="1"/>
      <c r="F16" s="17" t="s">
        <v>26</v>
      </c>
      <c r="G16" s="17" t="s">
        <v>53</v>
      </c>
      <c r="H16" s="17" t="s">
        <v>6</v>
      </c>
      <c r="I16" s="1"/>
      <c r="J16" s="18">
        <v>0.5909722222222222</v>
      </c>
      <c r="K16" s="18">
        <f t="shared" si="0"/>
        <v>0.13263888888888925</v>
      </c>
      <c r="L16" s="18">
        <v>0</v>
      </c>
      <c r="M16" s="27">
        <f t="shared" si="1"/>
        <v>0.13263888888888925</v>
      </c>
      <c r="N16" s="18">
        <v>0.458333333333333</v>
      </c>
      <c r="O16" s="1"/>
      <c r="P16">
        <v>14</v>
      </c>
    </row>
    <row r="17" spans="1:16" ht="15">
      <c r="A17" s="1">
        <f t="shared" si="2"/>
        <v>15</v>
      </c>
      <c r="B17" s="14">
        <v>522</v>
      </c>
      <c r="C17" s="15" t="s">
        <v>153</v>
      </c>
      <c r="D17" s="16" t="s">
        <v>154</v>
      </c>
      <c r="E17" s="16">
        <v>1973</v>
      </c>
      <c r="F17" s="17" t="s">
        <v>155</v>
      </c>
      <c r="G17" s="17" t="s">
        <v>53</v>
      </c>
      <c r="H17" s="17" t="s">
        <v>6</v>
      </c>
      <c r="I17" s="20"/>
      <c r="J17" s="18">
        <v>0.5923611111111111</v>
      </c>
      <c r="K17" s="18">
        <f t="shared" si="0"/>
        <v>0.13402777777777813</v>
      </c>
      <c r="L17" s="18">
        <v>0</v>
      </c>
      <c r="M17" s="27">
        <f t="shared" si="1"/>
        <v>0.13402777777777813</v>
      </c>
      <c r="N17" s="18">
        <v>0.458333333333333</v>
      </c>
      <c r="O17" s="1"/>
      <c r="P17">
        <v>15</v>
      </c>
    </row>
    <row r="18" spans="1:16" ht="15">
      <c r="A18" s="1">
        <f t="shared" si="2"/>
        <v>15</v>
      </c>
      <c r="B18" s="14">
        <v>537</v>
      </c>
      <c r="C18" s="15" t="s">
        <v>223</v>
      </c>
      <c r="D18" s="16" t="s">
        <v>193</v>
      </c>
      <c r="E18" s="16">
        <v>1979</v>
      </c>
      <c r="F18" s="17" t="s">
        <v>46</v>
      </c>
      <c r="G18" s="17" t="s">
        <v>53</v>
      </c>
      <c r="H18" s="17" t="s">
        <v>6</v>
      </c>
      <c r="I18" s="17"/>
      <c r="J18" s="18">
        <v>0.5923611111111111</v>
      </c>
      <c r="K18" s="18">
        <f t="shared" si="0"/>
        <v>0.13402777777777813</v>
      </c>
      <c r="L18" s="18">
        <v>0</v>
      </c>
      <c r="M18" s="27">
        <f t="shared" si="1"/>
        <v>0.13402777777777813</v>
      </c>
      <c r="N18" s="18">
        <v>0.458333333333333</v>
      </c>
      <c r="O18" s="1"/>
      <c r="P18">
        <v>16</v>
      </c>
    </row>
    <row r="19" spans="1:16" ht="15">
      <c r="A19" s="1">
        <f t="shared" si="2"/>
        <v>17</v>
      </c>
      <c r="B19" s="14">
        <v>531</v>
      </c>
      <c r="C19" s="15" t="s">
        <v>209</v>
      </c>
      <c r="D19" s="16" t="s">
        <v>156</v>
      </c>
      <c r="E19" s="16">
        <v>1989</v>
      </c>
      <c r="F19" s="17" t="s">
        <v>16</v>
      </c>
      <c r="G19" s="17" t="s">
        <v>53</v>
      </c>
      <c r="H19" s="17" t="s">
        <v>13</v>
      </c>
      <c r="I19" s="17"/>
      <c r="J19" s="18">
        <v>0.5965277777777778</v>
      </c>
      <c r="K19" s="18">
        <f t="shared" si="0"/>
        <v>0.1381944444444448</v>
      </c>
      <c r="L19" s="18">
        <v>0</v>
      </c>
      <c r="M19" s="27">
        <f t="shared" si="1"/>
        <v>0.1381944444444448</v>
      </c>
      <c r="N19" s="18">
        <v>0.458333333333333</v>
      </c>
      <c r="O19" s="1"/>
      <c r="P19">
        <v>17</v>
      </c>
    </row>
    <row r="20" spans="1:16" ht="15">
      <c r="A20" s="1">
        <f t="shared" si="2"/>
        <v>17</v>
      </c>
      <c r="B20" s="14">
        <v>557</v>
      </c>
      <c r="C20" s="15" t="s">
        <v>257</v>
      </c>
      <c r="D20" s="16" t="s">
        <v>243</v>
      </c>
      <c r="E20" s="16">
        <v>1981</v>
      </c>
      <c r="F20" s="17" t="s">
        <v>16</v>
      </c>
      <c r="G20" s="17" t="s">
        <v>53</v>
      </c>
      <c r="H20" s="17" t="s">
        <v>13</v>
      </c>
      <c r="I20" s="1"/>
      <c r="J20" s="18">
        <v>0.5965277777777778</v>
      </c>
      <c r="K20" s="18">
        <f t="shared" si="0"/>
        <v>0.1381944444444448</v>
      </c>
      <c r="L20" s="18">
        <v>0</v>
      </c>
      <c r="M20" s="27">
        <f t="shared" si="1"/>
        <v>0.1381944444444448</v>
      </c>
      <c r="N20" s="18">
        <v>0.458333333333333</v>
      </c>
      <c r="O20" s="1"/>
      <c r="P20">
        <v>18</v>
      </c>
    </row>
    <row r="21" spans="1:16" ht="15">
      <c r="A21" s="1">
        <f t="shared" si="2"/>
        <v>17</v>
      </c>
      <c r="B21" s="14">
        <v>558</v>
      </c>
      <c r="C21" s="15" t="s">
        <v>258</v>
      </c>
      <c r="D21" s="16" t="s">
        <v>133</v>
      </c>
      <c r="E21" s="16">
        <v>1978</v>
      </c>
      <c r="F21" s="17" t="s">
        <v>16</v>
      </c>
      <c r="G21" s="17" t="s">
        <v>53</v>
      </c>
      <c r="H21" s="17" t="s">
        <v>6</v>
      </c>
      <c r="I21" s="1"/>
      <c r="J21" s="18">
        <v>0.5965277777777778</v>
      </c>
      <c r="K21" s="18">
        <f t="shared" si="0"/>
        <v>0.1381944444444448</v>
      </c>
      <c r="L21" s="18">
        <v>0</v>
      </c>
      <c r="M21" s="27">
        <f t="shared" si="1"/>
        <v>0.1381944444444448</v>
      </c>
      <c r="N21" s="18">
        <v>0.458333333333333</v>
      </c>
      <c r="O21" s="1"/>
      <c r="P21">
        <v>19</v>
      </c>
    </row>
    <row r="22" spans="1:16" ht="15">
      <c r="A22" s="1">
        <f t="shared" si="2"/>
        <v>20</v>
      </c>
      <c r="B22" s="14">
        <v>509</v>
      </c>
      <c r="C22" s="15" t="s">
        <v>75</v>
      </c>
      <c r="D22" s="16" t="s">
        <v>68</v>
      </c>
      <c r="E22" s="16">
        <v>1990</v>
      </c>
      <c r="F22" s="17" t="s">
        <v>76</v>
      </c>
      <c r="G22" s="17" t="s">
        <v>53</v>
      </c>
      <c r="H22" s="17" t="s">
        <v>6</v>
      </c>
      <c r="I22" s="17" t="s">
        <v>77</v>
      </c>
      <c r="J22" s="18">
        <v>0.607638888888889</v>
      </c>
      <c r="K22" s="18">
        <f t="shared" si="0"/>
        <v>0.14930555555555597</v>
      </c>
      <c r="L22" s="18">
        <v>0</v>
      </c>
      <c r="M22" s="27">
        <f t="shared" si="1"/>
        <v>0.14930555555555597</v>
      </c>
      <c r="N22" s="18">
        <v>0.458333333333333</v>
      </c>
      <c r="O22" s="1"/>
      <c r="P22">
        <v>20</v>
      </c>
    </row>
    <row r="23" spans="1:16" ht="15">
      <c r="A23" s="1">
        <f t="shared" si="2"/>
        <v>21</v>
      </c>
      <c r="B23" s="14">
        <v>513</v>
      </c>
      <c r="C23" s="15" t="s">
        <v>100</v>
      </c>
      <c r="D23" s="16" t="s">
        <v>91</v>
      </c>
      <c r="E23" s="16">
        <v>1980</v>
      </c>
      <c r="F23" s="22" t="s">
        <v>16</v>
      </c>
      <c r="G23" s="22" t="s">
        <v>53</v>
      </c>
      <c r="H23" s="22" t="s">
        <v>13</v>
      </c>
      <c r="I23" s="22" t="s">
        <v>101</v>
      </c>
      <c r="J23" s="18">
        <v>0.6090277777777778</v>
      </c>
      <c r="K23" s="18">
        <f t="shared" si="0"/>
        <v>0.15069444444444485</v>
      </c>
      <c r="L23" s="18">
        <v>0</v>
      </c>
      <c r="M23" s="27">
        <f t="shared" si="1"/>
        <v>0.15069444444444485</v>
      </c>
      <c r="N23" s="18">
        <v>0.458333333333333</v>
      </c>
      <c r="O23" s="1"/>
      <c r="P23">
        <v>21</v>
      </c>
    </row>
    <row r="24" spans="1:16" ht="15">
      <c r="A24" s="1">
        <f t="shared" si="2"/>
        <v>21</v>
      </c>
      <c r="B24" s="14">
        <v>514</v>
      </c>
      <c r="C24" s="15" t="s">
        <v>90</v>
      </c>
      <c r="D24" s="16" t="s">
        <v>102</v>
      </c>
      <c r="E24" s="16">
        <v>1980</v>
      </c>
      <c r="F24" s="17" t="s">
        <v>16</v>
      </c>
      <c r="G24" s="17" t="s">
        <v>53</v>
      </c>
      <c r="H24" s="17" t="s">
        <v>6</v>
      </c>
      <c r="I24" s="17" t="s">
        <v>101</v>
      </c>
      <c r="J24" s="18">
        <v>0.6090277777777778</v>
      </c>
      <c r="K24" s="18">
        <f t="shared" si="0"/>
        <v>0.15069444444444485</v>
      </c>
      <c r="L24" s="18">
        <v>0</v>
      </c>
      <c r="M24" s="27">
        <f t="shared" si="1"/>
        <v>0.15069444444444485</v>
      </c>
      <c r="N24" s="18">
        <v>0.458333333333333</v>
      </c>
      <c r="O24" s="1"/>
      <c r="P24">
        <v>22</v>
      </c>
    </row>
    <row r="25" spans="1:16" ht="15">
      <c r="A25" s="1">
        <f t="shared" si="2"/>
        <v>21</v>
      </c>
      <c r="B25" s="14">
        <v>515</v>
      </c>
      <c r="C25" s="15" t="s">
        <v>103</v>
      </c>
      <c r="D25" s="16" t="s">
        <v>104</v>
      </c>
      <c r="E25" s="16">
        <v>1982</v>
      </c>
      <c r="F25" s="17" t="s">
        <v>16</v>
      </c>
      <c r="G25" s="17" t="s">
        <v>53</v>
      </c>
      <c r="H25" s="17" t="s">
        <v>13</v>
      </c>
      <c r="I25" s="17" t="s">
        <v>101</v>
      </c>
      <c r="J25" s="18">
        <v>0.6090277777777778</v>
      </c>
      <c r="K25" s="18">
        <f t="shared" si="0"/>
        <v>0.15069444444444485</v>
      </c>
      <c r="L25" s="18">
        <v>0</v>
      </c>
      <c r="M25" s="27">
        <f t="shared" si="1"/>
        <v>0.15069444444444485</v>
      </c>
      <c r="N25" s="18">
        <v>0.458333333333333</v>
      </c>
      <c r="O25" s="1"/>
      <c r="P25">
        <v>23</v>
      </c>
    </row>
    <row r="26" spans="1:16" ht="15">
      <c r="A26" s="1">
        <f t="shared" si="2"/>
        <v>24</v>
      </c>
      <c r="B26" s="14">
        <v>556</v>
      </c>
      <c r="C26" s="15" t="s">
        <v>254</v>
      </c>
      <c r="D26" s="16" t="s">
        <v>165</v>
      </c>
      <c r="E26" s="16">
        <v>1977</v>
      </c>
      <c r="F26" s="17" t="s">
        <v>16</v>
      </c>
      <c r="G26" s="17" t="s">
        <v>53</v>
      </c>
      <c r="H26" s="17" t="s">
        <v>13</v>
      </c>
      <c r="I26" s="17"/>
      <c r="J26" s="18">
        <v>0.6118055555555556</v>
      </c>
      <c r="K26" s="18">
        <f t="shared" si="0"/>
        <v>0.15347222222222262</v>
      </c>
      <c r="L26" s="18">
        <v>0</v>
      </c>
      <c r="M26" s="27">
        <f t="shared" si="1"/>
        <v>0.15347222222222262</v>
      </c>
      <c r="N26" s="18">
        <v>0.458333333333333</v>
      </c>
      <c r="O26" s="1"/>
      <c r="P26">
        <v>24</v>
      </c>
    </row>
    <row r="27" spans="1:16" ht="15">
      <c r="A27" s="1">
        <f t="shared" si="2"/>
        <v>25</v>
      </c>
      <c r="B27" s="14">
        <v>555</v>
      </c>
      <c r="C27" s="15" t="s">
        <v>253</v>
      </c>
      <c r="D27" s="16" t="s">
        <v>193</v>
      </c>
      <c r="E27" s="16">
        <v>1978</v>
      </c>
      <c r="F27" s="17" t="s">
        <v>16</v>
      </c>
      <c r="G27" s="17" t="s">
        <v>53</v>
      </c>
      <c r="H27" s="17" t="s">
        <v>6</v>
      </c>
      <c r="I27" s="17"/>
      <c r="J27" s="18">
        <v>0.6166666666666667</v>
      </c>
      <c r="K27" s="18">
        <f t="shared" si="0"/>
        <v>0.15833333333333371</v>
      </c>
      <c r="L27" s="18">
        <v>0</v>
      </c>
      <c r="M27" s="27">
        <f t="shared" si="1"/>
        <v>0.15833333333333371</v>
      </c>
      <c r="N27" s="18">
        <v>0.458333333333333</v>
      </c>
      <c r="O27" s="1"/>
      <c r="P27">
        <v>25</v>
      </c>
    </row>
    <row r="28" spans="1:16" ht="15">
      <c r="A28" s="1">
        <f t="shared" si="2"/>
        <v>26</v>
      </c>
      <c r="B28" s="14">
        <v>571</v>
      </c>
      <c r="C28" s="15" t="s">
        <v>324</v>
      </c>
      <c r="D28" s="16" t="s">
        <v>325</v>
      </c>
      <c r="E28" s="8">
        <v>1983</v>
      </c>
      <c r="F28" s="17" t="s">
        <v>226</v>
      </c>
      <c r="G28" s="17" t="s">
        <v>53</v>
      </c>
      <c r="H28" s="17" t="s">
        <v>13</v>
      </c>
      <c r="I28" s="8"/>
      <c r="J28" s="18">
        <v>0.6194444444444445</v>
      </c>
      <c r="K28" s="18">
        <f t="shared" si="0"/>
        <v>0.16111111111111148</v>
      </c>
      <c r="L28" s="18">
        <v>0</v>
      </c>
      <c r="M28" s="27">
        <f t="shared" si="1"/>
        <v>0.16111111111111148</v>
      </c>
      <c r="N28" s="18">
        <v>0.458333333333333</v>
      </c>
      <c r="O28" s="1"/>
      <c r="P28">
        <v>26</v>
      </c>
    </row>
    <row r="29" spans="1:16" ht="15">
      <c r="A29" s="1">
        <f t="shared" si="2"/>
        <v>27</v>
      </c>
      <c r="B29" s="14">
        <v>502</v>
      </c>
      <c r="C29" s="15" t="s">
        <v>60</v>
      </c>
      <c r="D29" s="8" t="s">
        <v>19</v>
      </c>
      <c r="E29" s="8">
        <v>1982</v>
      </c>
      <c r="F29" s="20" t="s">
        <v>44</v>
      </c>
      <c r="G29" s="20" t="s">
        <v>53</v>
      </c>
      <c r="H29" s="20" t="s">
        <v>6</v>
      </c>
      <c r="I29" s="20" t="s">
        <v>61</v>
      </c>
      <c r="J29" s="19">
        <v>0.6208564814814815</v>
      </c>
      <c r="K29" s="18">
        <f t="shared" si="0"/>
        <v>0.16252314814814822</v>
      </c>
      <c r="L29" s="18">
        <v>0</v>
      </c>
      <c r="M29" s="27">
        <f t="shared" si="1"/>
        <v>0.16252314814814822</v>
      </c>
      <c r="N29" s="18">
        <v>0.4583333333333333</v>
      </c>
      <c r="O29" s="1"/>
      <c r="P29">
        <v>27</v>
      </c>
    </row>
    <row r="30" spans="1:16" ht="15">
      <c r="A30" s="1">
        <f t="shared" si="2"/>
        <v>28</v>
      </c>
      <c r="B30" s="14">
        <v>567</v>
      </c>
      <c r="C30" s="15" t="s">
        <v>172</v>
      </c>
      <c r="D30" s="16" t="s">
        <v>102</v>
      </c>
      <c r="E30" s="8">
        <v>1980</v>
      </c>
      <c r="F30" s="17" t="s">
        <v>226</v>
      </c>
      <c r="G30" s="17" t="s">
        <v>53</v>
      </c>
      <c r="H30" s="17" t="s">
        <v>6</v>
      </c>
      <c r="I30" s="17" t="s">
        <v>319</v>
      </c>
      <c r="J30" s="19">
        <v>0.6208680555555556</v>
      </c>
      <c r="K30" s="18">
        <f t="shared" si="0"/>
        <v>0.1625347222222226</v>
      </c>
      <c r="L30" s="18">
        <v>0</v>
      </c>
      <c r="M30" s="27">
        <f t="shared" si="1"/>
        <v>0.1625347222222226</v>
      </c>
      <c r="N30" s="18">
        <v>0.458333333333333</v>
      </c>
      <c r="O30" s="1"/>
      <c r="P30">
        <v>28</v>
      </c>
    </row>
    <row r="31" spans="1:16" ht="15">
      <c r="A31" s="1">
        <f t="shared" si="2"/>
        <v>29</v>
      </c>
      <c r="B31" s="14">
        <v>566</v>
      </c>
      <c r="C31" s="15" t="s">
        <v>316</v>
      </c>
      <c r="D31" s="16" t="s">
        <v>106</v>
      </c>
      <c r="E31" s="8">
        <v>1984</v>
      </c>
      <c r="F31" s="17" t="s">
        <v>317</v>
      </c>
      <c r="G31" s="17" t="s">
        <v>53</v>
      </c>
      <c r="H31" s="17" t="s">
        <v>6</v>
      </c>
      <c r="I31" s="17" t="s">
        <v>318</v>
      </c>
      <c r="J31" s="19">
        <v>0.6208912037037037</v>
      </c>
      <c r="K31" s="18">
        <f t="shared" si="0"/>
        <v>0.16255787037037067</v>
      </c>
      <c r="L31" s="18">
        <v>0</v>
      </c>
      <c r="M31" s="27">
        <f t="shared" si="1"/>
        <v>0.16255787037037067</v>
      </c>
      <c r="N31" s="18">
        <v>0.458333333333333</v>
      </c>
      <c r="O31" s="1"/>
      <c r="P31">
        <v>29</v>
      </c>
    </row>
    <row r="32" spans="1:16" ht="15">
      <c r="A32" s="1">
        <f t="shared" si="2"/>
        <v>30</v>
      </c>
      <c r="B32" s="14">
        <v>505</v>
      </c>
      <c r="C32" s="15" t="s">
        <v>67</v>
      </c>
      <c r="D32" s="8" t="s">
        <v>68</v>
      </c>
      <c r="E32" s="8">
        <v>1984</v>
      </c>
      <c r="F32" s="17" t="s">
        <v>69</v>
      </c>
      <c r="G32" s="17" t="s">
        <v>53</v>
      </c>
      <c r="H32" s="17" t="s">
        <v>6</v>
      </c>
      <c r="I32" s="17" t="s">
        <v>61</v>
      </c>
      <c r="J32" s="18">
        <v>0.6305555555555555</v>
      </c>
      <c r="K32" s="18">
        <f t="shared" si="0"/>
        <v>0.17222222222222255</v>
      </c>
      <c r="L32" s="18">
        <v>0</v>
      </c>
      <c r="M32" s="27">
        <f t="shared" si="1"/>
        <v>0.17222222222222255</v>
      </c>
      <c r="N32" s="18">
        <v>0.458333333333333</v>
      </c>
      <c r="O32" s="1"/>
      <c r="P32">
        <v>30</v>
      </c>
    </row>
    <row r="33" spans="1:16" ht="15">
      <c r="A33" s="1">
        <f t="shared" si="2"/>
        <v>31</v>
      </c>
      <c r="B33" s="14">
        <v>541</v>
      </c>
      <c r="C33" s="15" t="s">
        <v>235</v>
      </c>
      <c r="D33" s="16" t="s">
        <v>22</v>
      </c>
      <c r="E33" s="16">
        <v>1990</v>
      </c>
      <c r="F33" s="17" t="s">
        <v>238</v>
      </c>
      <c r="G33" s="17" t="s">
        <v>53</v>
      </c>
      <c r="H33" s="17" t="s">
        <v>13</v>
      </c>
      <c r="I33" s="20"/>
      <c r="J33" s="18">
        <v>0.63125</v>
      </c>
      <c r="K33" s="18">
        <f t="shared" si="0"/>
        <v>0.172916666666667</v>
      </c>
      <c r="L33" s="18">
        <v>0</v>
      </c>
      <c r="M33" s="27">
        <f t="shared" si="1"/>
        <v>0.172916666666667</v>
      </c>
      <c r="N33" s="18">
        <v>0.458333333333333</v>
      </c>
      <c r="O33" s="1"/>
      <c r="P33">
        <v>31</v>
      </c>
    </row>
    <row r="34" spans="1:16" ht="15">
      <c r="A34" s="1">
        <f t="shared" si="2"/>
        <v>32</v>
      </c>
      <c r="B34" s="14">
        <v>574</v>
      </c>
      <c r="C34" s="15" t="s">
        <v>332</v>
      </c>
      <c r="D34" s="16" t="s">
        <v>325</v>
      </c>
      <c r="E34" s="8">
        <v>1979</v>
      </c>
      <c r="F34" s="17" t="s">
        <v>16</v>
      </c>
      <c r="G34" s="17" t="s">
        <v>53</v>
      </c>
      <c r="H34" s="17" t="s">
        <v>13</v>
      </c>
      <c r="I34" s="17" t="s">
        <v>334</v>
      </c>
      <c r="J34" s="18">
        <v>0.6368055555555555</v>
      </c>
      <c r="K34" s="18">
        <f t="shared" si="0"/>
        <v>0.17847222222222253</v>
      </c>
      <c r="L34" s="18">
        <v>0</v>
      </c>
      <c r="M34" s="27">
        <f t="shared" si="1"/>
        <v>0.17847222222222253</v>
      </c>
      <c r="N34" s="18">
        <v>0.458333333333333</v>
      </c>
      <c r="O34" s="1"/>
      <c r="P34">
        <v>32</v>
      </c>
    </row>
    <row r="35" spans="1:16" ht="15">
      <c r="A35" s="1">
        <f t="shared" si="2"/>
        <v>32</v>
      </c>
      <c r="B35" s="14">
        <v>575</v>
      </c>
      <c r="C35" s="15" t="s">
        <v>333</v>
      </c>
      <c r="D35" s="16" t="s">
        <v>38</v>
      </c>
      <c r="E35" s="8">
        <v>1978</v>
      </c>
      <c r="F35" s="17" t="s">
        <v>16</v>
      </c>
      <c r="G35" s="17" t="s">
        <v>53</v>
      </c>
      <c r="H35" s="17" t="s">
        <v>6</v>
      </c>
      <c r="I35" s="17" t="s">
        <v>334</v>
      </c>
      <c r="J35" s="18">
        <v>0.6368055555555555</v>
      </c>
      <c r="K35" s="18">
        <f aca="true" t="shared" si="3" ref="K35:K66">J35-N35</f>
        <v>0.17847222222222253</v>
      </c>
      <c r="L35" s="18">
        <v>0</v>
      </c>
      <c r="M35" s="27">
        <f aca="true" t="shared" si="4" ref="M35:M66">K35+L35</f>
        <v>0.17847222222222253</v>
      </c>
      <c r="N35" s="18">
        <v>0.458333333333333</v>
      </c>
      <c r="O35" s="1"/>
      <c r="P35">
        <v>33</v>
      </c>
    </row>
    <row r="36" spans="1:16" ht="15">
      <c r="A36" s="1">
        <f t="shared" si="2"/>
        <v>34</v>
      </c>
      <c r="B36" s="14">
        <v>503</v>
      </c>
      <c r="C36" s="15" t="s">
        <v>62</v>
      </c>
      <c r="D36" s="8" t="s">
        <v>63</v>
      </c>
      <c r="E36" s="8">
        <v>1972</v>
      </c>
      <c r="F36" s="17" t="s">
        <v>46</v>
      </c>
      <c r="G36" s="17" t="s">
        <v>53</v>
      </c>
      <c r="H36" s="17" t="s">
        <v>6</v>
      </c>
      <c r="I36" s="17" t="s">
        <v>64</v>
      </c>
      <c r="J36" s="18">
        <v>0.6395833333333333</v>
      </c>
      <c r="K36" s="18">
        <f t="shared" si="3"/>
        <v>0.18124999999999997</v>
      </c>
      <c r="L36" s="18">
        <v>0</v>
      </c>
      <c r="M36" s="27">
        <f t="shared" si="4"/>
        <v>0.18124999999999997</v>
      </c>
      <c r="N36" s="18">
        <v>0.4583333333333333</v>
      </c>
      <c r="O36" s="1"/>
      <c r="P36">
        <v>34</v>
      </c>
    </row>
    <row r="37" spans="1:16" ht="15">
      <c r="A37" s="1">
        <f t="shared" si="2"/>
        <v>34</v>
      </c>
      <c r="B37" s="14">
        <v>540</v>
      </c>
      <c r="C37" s="15" t="s">
        <v>234</v>
      </c>
      <c r="D37" s="16" t="s">
        <v>207</v>
      </c>
      <c r="E37" s="16">
        <v>1967</v>
      </c>
      <c r="F37" s="17" t="s">
        <v>46</v>
      </c>
      <c r="G37" s="17" t="s">
        <v>53</v>
      </c>
      <c r="H37" s="17" t="s">
        <v>6</v>
      </c>
      <c r="I37" s="17" t="s">
        <v>64</v>
      </c>
      <c r="J37" s="18">
        <v>0.6395833333333333</v>
      </c>
      <c r="K37" s="18">
        <f t="shared" si="3"/>
        <v>0.1812500000000003</v>
      </c>
      <c r="L37" s="18">
        <v>0</v>
      </c>
      <c r="M37" s="27">
        <f t="shared" si="4"/>
        <v>0.1812500000000003</v>
      </c>
      <c r="N37" s="18">
        <v>0.458333333333333</v>
      </c>
      <c r="O37" s="1"/>
      <c r="P37">
        <v>35</v>
      </c>
    </row>
    <row r="38" spans="1:16" ht="15">
      <c r="A38" s="1">
        <f t="shared" si="2"/>
        <v>36</v>
      </c>
      <c r="B38" s="14">
        <v>520</v>
      </c>
      <c r="C38" s="15" t="s">
        <v>105</v>
      </c>
      <c r="D38" s="16" t="s">
        <v>148</v>
      </c>
      <c r="E38" s="16">
        <v>1952</v>
      </c>
      <c r="F38" s="17" t="s">
        <v>46</v>
      </c>
      <c r="G38" s="17" t="s">
        <v>53</v>
      </c>
      <c r="H38" s="17" t="s">
        <v>6</v>
      </c>
      <c r="I38" s="1"/>
      <c r="J38" s="18">
        <v>0.6416666666666667</v>
      </c>
      <c r="K38" s="18">
        <f t="shared" si="3"/>
        <v>0.18333333333333374</v>
      </c>
      <c r="L38" s="18">
        <v>0</v>
      </c>
      <c r="M38" s="27">
        <f t="shared" si="4"/>
        <v>0.18333333333333374</v>
      </c>
      <c r="N38" s="18">
        <v>0.458333333333333</v>
      </c>
      <c r="O38" s="1"/>
      <c r="P38">
        <v>36</v>
      </c>
    </row>
    <row r="39" spans="1:16" ht="15">
      <c r="A39" s="1">
        <f t="shared" si="2"/>
        <v>37</v>
      </c>
      <c r="B39" s="14">
        <v>528</v>
      </c>
      <c r="C39" s="15" t="s">
        <v>178</v>
      </c>
      <c r="D39" s="16" t="s">
        <v>179</v>
      </c>
      <c r="E39" s="16">
        <v>1993</v>
      </c>
      <c r="F39" s="17" t="s">
        <v>12</v>
      </c>
      <c r="G39" s="17" t="s">
        <v>53</v>
      </c>
      <c r="H39" s="17" t="s">
        <v>13</v>
      </c>
      <c r="I39" s="17" t="s">
        <v>187</v>
      </c>
      <c r="J39" s="18">
        <v>0.6493055555555556</v>
      </c>
      <c r="K39" s="18">
        <f t="shared" si="3"/>
        <v>0.1909722222222226</v>
      </c>
      <c r="L39" s="18">
        <v>0</v>
      </c>
      <c r="M39" s="27">
        <f t="shared" si="4"/>
        <v>0.1909722222222226</v>
      </c>
      <c r="N39" s="18">
        <v>0.458333333333333</v>
      </c>
      <c r="O39" s="1"/>
      <c r="P39">
        <v>37</v>
      </c>
    </row>
    <row r="40" spans="1:16" ht="15">
      <c r="A40" s="1">
        <f t="shared" si="2"/>
        <v>37</v>
      </c>
      <c r="B40" s="14">
        <v>534</v>
      </c>
      <c r="C40" s="15" t="s">
        <v>218</v>
      </c>
      <c r="D40" s="16" t="s">
        <v>219</v>
      </c>
      <c r="E40" s="16">
        <v>1994</v>
      </c>
      <c r="F40" s="17" t="s">
        <v>12</v>
      </c>
      <c r="G40" s="17" t="s">
        <v>53</v>
      </c>
      <c r="H40" s="17" t="s">
        <v>13</v>
      </c>
      <c r="I40" s="17" t="s">
        <v>187</v>
      </c>
      <c r="J40" s="18">
        <v>0.6493055555555556</v>
      </c>
      <c r="K40" s="18">
        <f t="shared" si="3"/>
        <v>0.1909722222222226</v>
      </c>
      <c r="L40" s="18">
        <v>0</v>
      </c>
      <c r="M40" s="27">
        <f t="shared" si="4"/>
        <v>0.1909722222222226</v>
      </c>
      <c r="N40" s="18">
        <v>0.458333333333333</v>
      </c>
      <c r="O40" s="1"/>
      <c r="P40">
        <v>38</v>
      </c>
    </row>
    <row r="41" spans="1:16" ht="15">
      <c r="A41" s="1">
        <f t="shared" si="2"/>
        <v>37</v>
      </c>
      <c r="B41" s="14">
        <v>570</v>
      </c>
      <c r="C41" s="15" t="s">
        <v>126</v>
      </c>
      <c r="D41" s="16" t="s">
        <v>115</v>
      </c>
      <c r="E41" s="16">
        <v>1988</v>
      </c>
      <c r="F41" s="17" t="s">
        <v>127</v>
      </c>
      <c r="G41" s="17" t="s">
        <v>53</v>
      </c>
      <c r="H41" s="17" t="s">
        <v>6</v>
      </c>
      <c r="I41" s="17" t="s">
        <v>128</v>
      </c>
      <c r="J41" s="18">
        <v>0.6493055555555556</v>
      </c>
      <c r="K41" s="18">
        <f t="shared" si="3"/>
        <v>0.1909722222222226</v>
      </c>
      <c r="L41" s="18">
        <v>0</v>
      </c>
      <c r="M41" s="27">
        <f t="shared" si="4"/>
        <v>0.1909722222222226</v>
      </c>
      <c r="N41" s="18">
        <v>0.458333333333333</v>
      </c>
      <c r="O41" s="1"/>
      <c r="P41">
        <v>39</v>
      </c>
    </row>
    <row r="42" spans="1:16" ht="15">
      <c r="A42" s="1">
        <f t="shared" si="2"/>
        <v>37</v>
      </c>
      <c r="B42" s="14">
        <v>582</v>
      </c>
      <c r="C42" s="15" t="s">
        <v>129</v>
      </c>
      <c r="D42" s="16" t="s">
        <v>106</v>
      </c>
      <c r="E42" s="16">
        <v>1989</v>
      </c>
      <c r="F42" s="17" t="s">
        <v>130</v>
      </c>
      <c r="G42" s="17" t="s">
        <v>53</v>
      </c>
      <c r="H42" s="17" t="s">
        <v>6</v>
      </c>
      <c r="I42" s="17" t="s">
        <v>131</v>
      </c>
      <c r="J42" s="18">
        <v>0.6493055555555556</v>
      </c>
      <c r="K42" s="18">
        <f t="shared" si="3"/>
        <v>0.1909722222222226</v>
      </c>
      <c r="L42" s="18">
        <v>0</v>
      </c>
      <c r="M42" s="27">
        <f t="shared" si="4"/>
        <v>0.1909722222222226</v>
      </c>
      <c r="N42" s="18">
        <v>0.458333333333333</v>
      </c>
      <c r="O42" s="1"/>
      <c r="P42">
        <v>40</v>
      </c>
    </row>
    <row r="43" spans="1:16" ht="15">
      <c r="A43" s="1">
        <f t="shared" si="2"/>
        <v>41</v>
      </c>
      <c r="B43" s="14">
        <v>530</v>
      </c>
      <c r="C43" s="15" t="s">
        <v>208</v>
      </c>
      <c r="D43" s="16" t="s">
        <v>19</v>
      </c>
      <c r="E43" s="16">
        <v>1973</v>
      </c>
      <c r="F43" s="17" t="s">
        <v>213</v>
      </c>
      <c r="G43" s="17" t="s">
        <v>53</v>
      </c>
      <c r="H43" s="17" t="s">
        <v>6</v>
      </c>
      <c r="I43" s="17" t="s">
        <v>214</v>
      </c>
      <c r="J43" s="18">
        <v>0.6652777777777777</v>
      </c>
      <c r="K43" s="18">
        <f t="shared" si="3"/>
        <v>0.20694444444444476</v>
      </c>
      <c r="L43" s="18">
        <v>0</v>
      </c>
      <c r="M43" s="27">
        <f t="shared" si="4"/>
        <v>0.20694444444444476</v>
      </c>
      <c r="N43" s="18">
        <v>0.458333333333333</v>
      </c>
      <c r="O43" s="1"/>
      <c r="P43">
        <v>41</v>
      </c>
    </row>
    <row r="44" spans="1:16" ht="15">
      <c r="A44" s="1">
        <f t="shared" si="2"/>
        <v>42</v>
      </c>
      <c r="B44" s="14">
        <v>504</v>
      </c>
      <c r="C44" s="15" t="s">
        <v>65</v>
      </c>
      <c r="D44" s="8" t="s">
        <v>36</v>
      </c>
      <c r="E44" s="8">
        <v>1979</v>
      </c>
      <c r="F44" s="17" t="s">
        <v>26</v>
      </c>
      <c r="G44" s="17" t="s">
        <v>53</v>
      </c>
      <c r="H44" s="17" t="s">
        <v>13</v>
      </c>
      <c r="I44" s="17" t="s">
        <v>66</v>
      </c>
      <c r="J44" s="18">
        <v>0.6680555555555556</v>
      </c>
      <c r="K44" s="18">
        <f t="shared" si="3"/>
        <v>0.2097222222222223</v>
      </c>
      <c r="L44" s="18">
        <v>0</v>
      </c>
      <c r="M44" s="27">
        <f t="shared" si="4"/>
        <v>0.2097222222222223</v>
      </c>
      <c r="N44" s="18">
        <v>0.4583333333333333</v>
      </c>
      <c r="O44" s="1"/>
      <c r="P44">
        <v>42</v>
      </c>
    </row>
    <row r="45" spans="1:16" ht="15">
      <c r="A45" s="1">
        <f t="shared" si="2"/>
        <v>43</v>
      </c>
      <c r="B45" s="14">
        <v>506</v>
      </c>
      <c r="C45" s="15" t="s">
        <v>73</v>
      </c>
      <c r="D45" s="16" t="s">
        <v>74</v>
      </c>
      <c r="E45" s="16">
        <v>1971</v>
      </c>
      <c r="F45" s="17" t="s">
        <v>26</v>
      </c>
      <c r="G45" s="17" t="s">
        <v>53</v>
      </c>
      <c r="H45" s="17" t="s">
        <v>6</v>
      </c>
      <c r="I45" s="17" t="s">
        <v>72</v>
      </c>
      <c r="J45" s="18">
        <v>0.6680555555555556</v>
      </c>
      <c r="K45" s="18">
        <f t="shared" si="3"/>
        <v>0.20972222222222264</v>
      </c>
      <c r="L45" s="18">
        <v>0</v>
      </c>
      <c r="M45" s="27">
        <f t="shared" si="4"/>
        <v>0.20972222222222264</v>
      </c>
      <c r="N45" s="18">
        <v>0.458333333333333</v>
      </c>
      <c r="O45" s="1"/>
      <c r="P45">
        <v>43</v>
      </c>
    </row>
    <row r="46" spans="1:16" ht="15">
      <c r="A46" s="1">
        <f t="shared" si="2"/>
        <v>43</v>
      </c>
      <c r="B46" s="14">
        <v>507</v>
      </c>
      <c r="C46" s="15" t="s">
        <v>37</v>
      </c>
      <c r="D46" s="16" t="s">
        <v>22</v>
      </c>
      <c r="E46" s="16">
        <v>1975</v>
      </c>
      <c r="F46" s="17" t="s">
        <v>26</v>
      </c>
      <c r="G46" s="17" t="s">
        <v>53</v>
      </c>
      <c r="H46" s="17" t="s">
        <v>6</v>
      </c>
      <c r="I46" s="17" t="s">
        <v>27</v>
      </c>
      <c r="J46" s="18">
        <v>0.6680555555555556</v>
      </c>
      <c r="K46" s="18">
        <f t="shared" si="3"/>
        <v>0.20972222222222264</v>
      </c>
      <c r="L46" s="18">
        <v>0</v>
      </c>
      <c r="M46" s="27">
        <f t="shared" si="4"/>
        <v>0.20972222222222264</v>
      </c>
      <c r="N46" s="18">
        <v>0.458333333333333</v>
      </c>
      <c r="O46" s="1"/>
      <c r="P46">
        <v>44</v>
      </c>
    </row>
    <row r="47" spans="1:16" ht="15">
      <c r="A47" s="1">
        <f t="shared" si="2"/>
        <v>43</v>
      </c>
      <c r="B47" s="14">
        <v>508</v>
      </c>
      <c r="C47" s="15" t="s">
        <v>37</v>
      </c>
      <c r="D47" s="16" t="s">
        <v>38</v>
      </c>
      <c r="E47" s="16">
        <v>1974</v>
      </c>
      <c r="F47" s="17" t="s">
        <v>26</v>
      </c>
      <c r="G47" s="17" t="s">
        <v>53</v>
      </c>
      <c r="H47" s="17" t="s">
        <v>6</v>
      </c>
      <c r="I47" s="17" t="s">
        <v>27</v>
      </c>
      <c r="J47" s="18">
        <v>0.6680555555555556</v>
      </c>
      <c r="K47" s="18">
        <f t="shared" si="3"/>
        <v>0.20972222222222264</v>
      </c>
      <c r="L47" s="18">
        <v>0</v>
      </c>
      <c r="M47" s="27">
        <f t="shared" si="4"/>
        <v>0.20972222222222264</v>
      </c>
      <c r="N47" s="18">
        <v>0.458333333333333</v>
      </c>
      <c r="O47" s="1"/>
      <c r="P47">
        <v>45</v>
      </c>
    </row>
    <row r="48" spans="1:16" ht="15">
      <c r="A48" s="1">
        <f t="shared" si="2"/>
        <v>43</v>
      </c>
      <c r="B48" s="14">
        <v>512</v>
      </c>
      <c r="C48" s="15" t="s">
        <v>83</v>
      </c>
      <c r="D48" s="16" t="s">
        <v>82</v>
      </c>
      <c r="E48" s="16">
        <v>1967</v>
      </c>
      <c r="F48" s="17" t="s">
        <v>95</v>
      </c>
      <c r="G48" s="17" t="s">
        <v>53</v>
      </c>
      <c r="H48" s="17" t="s">
        <v>6</v>
      </c>
      <c r="I48" s="17" t="s">
        <v>27</v>
      </c>
      <c r="J48" s="18">
        <v>0.6680555555555556</v>
      </c>
      <c r="K48" s="18">
        <f t="shared" si="3"/>
        <v>0.20972222222222264</v>
      </c>
      <c r="L48" s="18">
        <v>0</v>
      </c>
      <c r="M48" s="27">
        <f t="shared" si="4"/>
        <v>0.20972222222222264</v>
      </c>
      <c r="N48" s="18">
        <v>0.458333333333333</v>
      </c>
      <c r="O48" s="1"/>
      <c r="P48">
        <v>46</v>
      </c>
    </row>
    <row r="49" spans="1:16" ht="15">
      <c r="A49" s="1">
        <f t="shared" si="2"/>
        <v>43</v>
      </c>
      <c r="B49" s="14">
        <v>516</v>
      </c>
      <c r="C49" s="15" t="s">
        <v>120</v>
      </c>
      <c r="D49" s="16" t="s">
        <v>121</v>
      </c>
      <c r="E49" s="16">
        <v>1974</v>
      </c>
      <c r="F49" s="17" t="s">
        <v>26</v>
      </c>
      <c r="G49" s="17" t="s">
        <v>53</v>
      </c>
      <c r="H49" s="17" t="s">
        <v>6</v>
      </c>
      <c r="I49" s="17" t="s">
        <v>27</v>
      </c>
      <c r="J49" s="18">
        <v>0.6680555555555556</v>
      </c>
      <c r="K49" s="18">
        <f t="shared" si="3"/>
        <v>0.20972222222222264</v>
      </c>
      <c r="L49" s="18">
        <v>0</v>
      </c>
      <c r="M49" s="27">
        <f t="shared" si="4"/>
        <v>0.20972222222222264</v>
      </c>
      <c r="N49" s="18">
        <v>0.458333333333333</v>
      </c>
      <c r="O49" s="1"/>
      <c r="P49">
        <v>47</v>
      </c>
    </row>
    <row r="50" spans="1:16" ht="15">
      <c r="A50" s="1">
        <f t="shared" si="2"/>
        <v>43</v>
      </c>
      <c r="B50" s="14">
        <v>517</v>
      </c>
      <c r="C50" s="15" t="s">
        <v>122</v>
      </c>
      <c r="D50" s="16" t="s">
        <v>91</v>
      </c>
      <c r="E50" s="16">
        <v>1976</v>
      </c>
      <c r="F50" s="17" t="s">
        <v>26</v>
      </c>
      <c r="G50" s="17" t="s">
        <v>53</v>
      </c>
      <c r="H50" s="17" t="s">
        <v>13</v>
      </c>
      <c r="I50" s="8" t="s">
        <v>27</v>
      </c>
      <c r="J50" s="18">
        <v>0.6680555555555556</v>
      </c>
      <c r="K50" s="18">
        <f t="shared" si="3"/>
        <v>0.20972222222222264</v>
      </c>
      <c r="L50" s="18">
        <v>0</v>
      </c>
      <c r="M50" s="27">
        <f t="shared" si="4"/>
        <v>0.20972222222222264</v>
      </c>
      <c r="N50" s="18">
        <v>0.458333333333333</v>
      </c>
      <c r="O50" s="1"/>
      <c r="P50">
        <v>48</v>
      </c>
    </row>
    <row r="51" spans="1:16" ht="15">
      <c r="A51" s="1">
        <f t="shared" si="2"/>
        <v>49</v>
      </c>
      <c r="B51" s="14">
        <v>546</v>
      </c>
      <c r="C51" s="15" t="s">
        <v>247</v>
      </c>
      <c r="D51" s="16" t="s">
        <v>248</v>
      </c>
      <c r="E51" s="16">
        <v>1989</v>
      </c>
      <c r="F51" s="17" t="s">
        <v>277</v>
      </c>
      <c r="G51" s="17" t="s">
        <v>53</v>
      </c>
      <c r="H51" s="17" t="s">
        <v>13</v>
      </c>
      <c r="I51" s="17" t="s">
        <v>278</v>
      </c>
      <c r="J51" s="18">
        <v>0.6694444444444444</v>
      </c>
      <c r="K51" s="18">
        <f t="shared" si="3"/>
        <v>0.21111111111111142</v>
      </c>
      <c r="L51" s="18">
        <v>0</v>
      </c>
      <c r="M51" s="27">
        <f t="shared" si="4"/>
        <v>0.21111111111111142</v>
      </c>
      <c r="N51" s="18">
        <v>0.458333333333333</v>
      </c>
      <c r="O51" s="1"/>
      <c r="P51">
        <v>49</v>
      </c>
    </row>
    <row r="52" spans="1:16" ht="15">
      <c r="A52" s="1">
        <f t="shared" si="2"/>
        <v>49</v>
      </c>
      <c r="B52" s="14">
        <v>547</v>
      </c>
      <c r="C52" s="15" t="s">
        <v>249</v>
      </c>
      <c r="D52" s="16" t="s">
        <v>36</v>
      </c>
      <c r="E52" s="16">
        <v>1987</v>
      </c>
      <c r="F52" s="17" t="s">
        <v>279</v>
      </c>
      <c r="G52" s="17" t="s">
        <v>53</v>
      </c>
      <c r="H52" s="17" t="s">
        <v>13</v>
      </c>
      <c r="I52" s="17" t="s">
        <v>278</v>
      </c>
      <c r="J52" s="18">
        <v>0.6694444444444444</v>
      </c>
      <c r="K52" s="18">
        <f t="shared" si="3"/>
        <v>0.21111111111111142</v>
      </c>
      <c r="L52" s="18">
        <v>0</v>
      </c>
      <c r="M52" s="27">
        <f t="shared" si="4"/>
        <v>0.21111111111111142</v>
      </c>
      <c r="N52" s="18">
        <v>0.458333333333333</v>
      </c>
      <c r="O52" s="1"/>
      <c r="P52">
        <v>50</v>
      </c>
    </row>
    <row r="53" spans="1:16" ht="15">
      <c r="A53" s="1">
        <f t="shared" si="2"/>
        <v>49</v>
      </c>
      <c r="B53" s="14">
        <v>548</v>
      </c>
      <c r="C53" s="15" t="s">
        <v>249</v>
      </c>
      <c r="D53" s="16" t="s">
        <v>133</v>
      </c>
      <c r="E53" s="16">
        <v>1982</v>
      </c>
      <c r="F53" s="17" t="s">
        <v>279</v>
      </c>
      <c r="G53" s="17" t="s">
        <v>53</v>
      </c>
      <c r="H53" s="17" t="s">
        <v>6</v>
      </c>
      <c r="I53" s="17" t="s">
        <v>278</v>
      </c>
      <c r="J53" s="18">
        <v>0.6694444444444444</v>
      </c>
      <c r="K53" s="18">
        <f t="shared" si="3"/>
        <v>0.21111111111111142</v>
      </c>
      <c r="L53" s="18">
        <v>0</v>
      </c>
      <c r="M53" s="27">
        <f t="shared" si="4"/>
        <v>0.21111111111111142</v>
      </c>
      <c r="N53" s="18">
        <v>0.458333333333333</v>
      </c>
      <c r="O53" s="1"/>
      <c r="P53">
        <v>51</v>
      </c>
    </row>
    <row r="54" spans="1:16" ht="15">
      <c r="A54" s="1">
        <f t="shared" si="2"/>
        <v>49</v>
      </c>
      <c r="B54" s="14">
        <v>560</v>
      </c>
      <c r="C54" s="15" t="s">
        <v>262</v>
      </c>
      <c r="D54" s="16" t="s">
        <v>263</v>
      </c>
      <c r="E54" s="16">
        <v>1983</v>
      </c>
      <c r="F54" s="17" t="s">
        <v>46</v>
      </c>
      <c r="G54" s="17" t="s">
        <v>53</v>
      </c>
      <c r="H54" s="17" t="s">
        <v>6</v>
      </c>
      <c r="I54" s="17" t="s">
        <v>278</v>
      </c>
      <c r="J54" s="18">
        <v>0.6694444444444444</v>
      </c>
      <c r="K54" s="18">
        <f t="shared" si="3"/>
        <v>0.21111111111111142</v>
      </c>
      <c r="L54" s="18">
        <v>0</v>
      </c>
      <c r="M54" s="27">
        <f t="shared" si="4"/>
        <v>0.21111111111111142</v>
      </c>
      <c r="N54" s="18">
        <v>0.458333333333333</v>
      </c>
      <c r="O54" s="1"/>
      <c r="P54">
        <v>52</v>
      </c>
    </row>
    <row r="55" spans="1:16" ht="15">
      <c r="A55" s="1">
        <f t="shared" si="2"/>
        <v>49</v>
      </c>
      <c r="B55" s="14">
        <v>561</v>
      </c>
      <c r="C55" s="15" t="s">
        <v>264</v>
      </c>
      <c r="D55" s="16" t="s">
        <v>35</v>
      </c>
      <c r="E55" s="16">
        <v>1972</v>
      </c>
      <c r="F55" s="17" t="s">
        <v>46</v>
      </c>
      <c r="G55" s="17" t="s">
        <v>53</v>
      </c>
      <c r="H55" s="17" t="s">
        <v>6</v>
      </c>
      <c r="I55" s="17" t="s">
        <v>278</v>
      </c>
      <c r="J55" s="18">
        <v>0.6694444444444444</v>
      </c>
      <c r="K55" s="18">
        <f t="shared" si="3"/>
        <v>0.21111111111111142</v>
      </c>
      <c r="L55" s="18">
        <v>0</v>
      </c>
      <c r="M55" s="27">
        <f t="shared" si="4"/>
        <v>0.21111111111111142</v>
      </c>
      <c r="N55" s="18">
        <v>0.458333333333333</v>
      </c>
      <c r="O55" s="1"/>
      <c r="P55">
        <v>53</v>
      </c>
    </row>
    <row r="56" spans="1:16" ht="15">
      <c r="A56" s="1">
        <f t="shared" si="2"/>
        <v>49</v>
      </c>
      <c r="B56" s="14">
        <v>565</v>
      </c>
      <c r="C56" s="15" t="s">
        <v>303</v>
      </c>
      <c r="D56" s="16" t="s">
        <v>304</v>
      </c>
      <c r="E56" s="8">
        <v>1984</v>
      </c>
      <c r="F56" s="17" t="s">
        <v>46</v>
      </c>
      <c r="G56" s="17" t="s">
        <v>53</v>
      </c>
      <c r="H56" s="17" t="s">
        <v>13</v>
      </c>
      <c r="I56" s="17" t="s">
        <v>278</v>
      </c>
      <c r="J56" s="18">
        <v>0.6694444444444444</v>
      </c>
      <c r="K56" s="18">
        <f t="shared" si="3"/>
        <v>0.21111111111111142</v>
      </c>
      <c r="L56" s="18">
        <v>0</v>
      </c>
      <c r="M56" s="27">
        <f t="shared" si="4"/>
        <v>0.21111111111111142</v>
      </c>
      <c r="N56" s="18">
        <v>0.458333333333333</v>
      </c>
      <c r="O56" s="1"/>
      <c r="P56">
        <v>54</v>
      </c>
    </row>
    <row r="57" spans="1:16" ht="15">
      <c r="A57" s="1">
        <f t="shared" si="2"/>
        <v>55</v>
      </c>
      <c r="B57" s="14">
        <v>529</v>
      </c>
      <c r="C57" s="15" t="s">
        <v>181</v>
      </c>
      <c r="D57" s="16" t="s">
        <v>8</v>
      </c>
      <c r="E57" s="16">
        <v>1973</v>
      </c>
      <c r="F57" s="17" t="s">
        <v>16</v>
      </c>
      <c r="G57" s="17" t="s">
        <v>53</v>
      </c>
      <c r="H57" s="17" t="s">
        <v>6</v>
      </c>
      <c r="I57" s="20"/>
      <c r="J57" s="18">
        <v>0.6756944444444444</v>
      </c>
      <c r="K57" s="18">
        <f t="shared" si="3"/>
        <v>0.2173611111111114</v>
      </c>
      <c r="L57" s="18">
        <v>0</v>
      </c>
      <c r="M57" s="27">
        <f t="shared" si="4"/>
        <v>0.2173611111111114</v>
      </c>
      <c r="N57" s="18">
        <v>0.458333333333333</v>
      </c>
      <c r="O57" s="1"/>
      <c r="P57">
        <v>55</v>
      </c>
    </row>
    <row r="58" spans="1:16" ht="15">
      <c r="A58" s="1">
        <f t="shared" si="2"/>
        <v>56</v>
      </c>
      <c r="B58" s="14">
        <v>543</v>
      </c>
      <c r="C58" s="15" t="s">
        <v>244</v>
      </c>
      <c r="D58" s="16" t="s">
        <v>102</v>
      </c>
      <c r="E58" s="16">
        <v>1973</v>
      </c>
      <c r="F58" s="17" t="s">
        <v>275</v>
      </c>
      <c r="G58" s="17" t="s">
        <v>53</v>
      </c>
      <c r="H58" s="17" t="s">
        <v>6</v>
      </c>
      <c r="I58" s="17"/>
      <c r="J58" s="18">
        <v>0.6840277777777778</v>
      </c>
      <c r="K58" s="18">
        <f t="shared" si="3"/>
        <v>0.2256944444444448</v>
      </c>
      <c r="L58" s="18">
        <v>0</v>
      </c>
      <c r="M58" s="27">
        <f t="shared" si="4"/>
        <v>0.2256944444444448</v>
      </c>
      <c r="N58" s="18">
        <v>0.458333333333333</v>
      </c>
      <c r="O58" s="1"/>
      <c r="P58">
        <v>56</v>
      </c>
    </row>
    <row r="59" spans="1:16" ht="15">
      <c r="A59" s="1">
        <f t="shared" si="2"/>
        <v>57</v>
      </c>
      <c r="B59" s="14">
        <v>576</v>
      </c>
      <c r="C59" s="15" t="s">
        <v>337</v>
      </c>
      <c r="D59" s="16" t="s">
        <v>338</v>
      </c>
      <c r="E59" s="8">
        <v>1984</v>
      </c>
      <c r="F59" s="17" t="s">
        <v>16</v>
      </c>
      <c r="G59" s="17" t="s">
        <v>53</v>
      </c>
      <c r="H59" s="17" t="s">
        <v>13</v>
      </c>
      <c r="I59" s="1"/>
      <c r="J59" s="18">
        <v>0.6930555555555555</v>
      </c>
      <c r="K59" s="18">
        <f t="shared" si="3"/>
        <v>0.23472222222222255</v>
      </c>
      <c r="L59" s="18">
        <v>0</v>
      </c>
      <c r="M59" s="27">
        <f t="shared" si="4"/>
        <v>0.23472222222222255</v>
      </c>
      <c r="N59" s="18">
        <v>0.458333333333333</v>
      </c>
      <c r="O59" s="1"/>
      <c r="P59">
        <v>57</v>
      </c>
    </row>
    <row r="60" spans="1:16" ht="15">
      <c r="A60" s="1">
        <f t="shared" si="2"/>
        <v>57</v>
      </c>
      <c r="B60" s="14">
        <v>577</v>
      </c>
      <c r="C60" s="15" t="s">
        <v>339</v>
      </c>
      <c r="D60" s="16" t="s">
        <v>121</v>
      </c>
      <c r="E60" s="8">
        <v>1981</v>
      </c>
      <c r="F60" s="17" t="s">
        <v>16</v>
      </c>
      <c r="G60" s="17" t="s">
        <v>53</v>
      </c>
      <c r="H60" s="17" t="s">
        <v>6</v>
      </c>
      <c r="I60" s="1"/>
      <c r="J60" s="18">
        <v>0.6930555555555555</v>
      </c>
      <c r="K60" s="18">
        <f t="shared" si="3"/>
        <v>0.23472222222222255</v>
      </c>
      <c r="L60" s="18">
        <v>0</v>
      </c>
      <c r="M60" s="27">
        <f t="shared" si="4"/>
        <v>0.23472222222222255</v>
      </c>
      <c r="N60" s="18">
        <v>0.458333333333333</v>
      </c>
      <c r="O60" s="1"/>
      <c r="P60">
        <v>58</v>
      </c>
    </row>
    <row r="61" spans="1:16" ht="15">
      <c r="A61" s="1">
        <f t="shared" si="2"/>
        <v>59</v>
      </c>
      <c r="B61" s="14">
        <v>535</v>
      </c>
      <c r="C61" s="15" t="s">
        <v>220</v>
      </c>
      <c r="D61" s="16" t="s">
        <v>8</v>
      </c>
      <c r="E61" s="16">
        <v>1955</v>
      </c>
      <c r="F61" s="17" t="s">
        <v>228</v>
      </c>
      <c r="G61" s="17" t="s">
        <v>53</v>
      </c>
      <c r="H61" s="17" t="s">
        <v>6</v>
      </c>
      <c r="I61" s="17" t="s">
        <v>229</v>
      </c>
      <c r="J61" s="18">
        <v>0.69375</v>
      </c>
      <c r="K61" s="18">
        <f t="shared" si="3"/>
        <v>0.235416666666667</v>
      </c>
      <c r="L61" s="18">
        <v>0</v>
      </c>
      <c r="M61" s="27">
        <f t="shared" si="4"/>
        <v>0.235416666666667</v>
      </c>
      <c r="N61" s="18">
        <v>0.458333333333333</v>
      </c>
      <c r="O61" s="1"/>
      <c r="P61">
        <v>59</v>
      </c>
    </row>
    <row r="62" spans="1:16" ht="15">
      <c r="A62" s="1">
        <f t="shared" si="2"/>
        <v>59</v>
      </c>
      <c r="B62" s="14">
        <v>536</v>
      </c>
      <c r="C62" s="15" t="s">
        <v>221</v>
      </c>
      <c r="D62" s="16" t="s">
        <v>222</v>
      </c>
      <c r="E62" s="16">
        <v>1968</v>
      </c>
      <c r="F62" s="17" t="s">
        <v>228</v>
      </c>
      <c r="G62" s="17" t="s">
        <v>53</v>
      </c>
      <c r="H62" s="17" t="s">
        <v>13</v>
      </c>
      <c r="I62" s="17"/>
      <c r="J62" s="18">
        <v>0.69375</v>
      </c>
      <c r="K62" s="18">
        <f t="shared" si="3"/>
        <v>0.235416666666667</v>
      </c>
      <c r="L62" s="18">
        <v>0</v>
      </c>
      <c r="M62" s="27">
        <f t="shared" si="4"/>
        <v>0.235416666666667</v>
      </c>
      <c r="N62" s="18">
        <v>0.458333333333333</v>
      </c>
      <c r="O62" s="1"/>
      <c r="P62">
        <v>60</v>
      </c>
    </row>
    <row r="63" spans="1:16" ht="15">
      <c r="A63" s="1">
        <f t="shared" si="2"/>
        <v>61</v>
      </c>
      <c r="B63" s="14">
        <v>518</v>
      </c>
      <c r="C63" s="15" t="s">
        <v>123</v>
      </c>
      <c r="D63" s="16" t="s">
        <v>124</v>
      </c>
      <c r="E63" s="16">
        <v>1981</v>
      </c>
      <c r="F63" s="17" t="s">
        <v>46</v>
      </c>
      <c r="G63" s="17" t="s">
        <v>53</v>
      </c>
      <c r="H63" s="17" t="s">
        <v>13</v>
      </c>
      <c r="I63" s="17" t="s">
        <v>125</v>
      </c>
      <c r="J63" s="18">
        <v>0.7069444444444444</v>
      </c>
      <c r="K63" s="18">
        <f t="shared" si="3"/>
        <v>0.2486111111111114</v>
      </c>
      <c r="L63" s="18">
        <v>0</v>
      </c>
      <c r="M63" s="27">
        <f t="shared" si="4"/>
        <v>0.2486111111111114</v>
      </c>
      <c r="N63" s="18">
        <v>0.458333333333333</v>
      </c>
      <c r="O63" s="1"/>
      <c r="P63">
        <v>61</v>
      </c>
    </row>
    <row r="64" spans="1:16" ht="15">
      <c r="A64" s="1">
        <f t="shared" si="2"/>
        <v>61</v>
      </c>
      <c r="B64" s="14">
        <v>549</v>
      </c>
      <c r="C64" s="15" t="s">
        <v>250</v>
      </c>
      <c r="D64" s="16" t="s">
        <v>36</v>
      </c>
      <c r="E64" s="16">
        <v>1983</v>
      </c>
      <c r="F64" s="17" t="s">
        <v>46</v>
      </c>
      <c r="G64" s="17" t="s">
        <v>53</v>
      </c>
      <c r="H64" s="17" t="s">
        <v>13</v>
      </c>
      <c r="I64" s="17" t="s">
        <v>125</v>
      </c>
      <c r="J64" s="18">
        <v>0.7069444444444444</v>
      </c>
      <c r="K64" s="18">
        <f t="shared" si="3"/>
        <v>0.2486111111111114</v>
      </c>
      <c r="L64" s="18">
        <v>0</v>
      </c>
      <c r="M64" s="27">
        <f t="shared" si="4"/>
        <v>0.2486111111111114</v>
      </c>
      <c r="N64" s="18">
        <v>0.458333333333333</v>
      </c>
      <c r="O64" s="1"/>
      <c r="P64">
        <v>62</v>
      </c>
    </row>
    <row r="65" spans="1:16" ht="15">
      <c r="A65" s="1">
        <f t="shared" si="2"/>
        <v>61</v>
      </c>
      <c r="B65" s="14">
        <v>550</v>
      </c>
      <c r="C65" s="15" t="s">
        <v>251</v>
      </c>
      <c r="D65" s="16" t="s">
        <v>252</v>
      </c>
      <c r="E65" s="16">
        <v>1989</v>
      </c>
      <c r="F65" s="17" t="s">
        <v>280</v>
      </c>
      <c r="G65" s="17" t="s">
        <v>53</v>
      </c>
      <c r="H65" s="17" t="s">
        <v>13</v>
      </c>
      <c r="I65" s="17" t="s">
        <v>125</v>
      </c>
      <c r="J65" s="18">
        <v>0.7069444444444444</v>
      </c>
      <c r="K65" s="18">
        <f t="shared" si="3"/>
        <v>0.2486111111111114</v>
      </c>
      <c r="L65" s="18">
        <v>0</v>
      </c>
      <c r="M65" s="27">
        <f t="shared" si="4"/>
        <v>0.2486111111111114</v>
      </c>
      <c r="N65" s="18">
        <v>0.458333333333333</v>
      </c>
      <c r="O65" s="1"/>
      <c r="P65">
        <v>63</v>
      </c>
    </row>
    <row r="66" spans="1:16" ht="15">
      <c r="A66" s="1">
        <f t="shared" si="2"/>
        <v>61</v>
      </c>
      <c r="B66" s="14">
        <v>563</v>
      </c>
      <c r="C66" s="15" t="s">
        <v>267</v>
      </c>
      <c r="D66" s="16" t="s">
        <v>268</v>
      </c>
      <c r="E66" s="8"/>
      <c r="F66" s="17" t="s">
        <v>287</v>
      </c>
      <c r="G66" s="17" t="s">
        <v>53</v>
      </c>
      <c r="H66" s="17" t="s">
        <v>13</v>
      </c>
      <c r="I66" s="17" t="s">
        <v>125</v>
      </c>
      <c r="J66" s="18">
        <v>0.7069444444444444</v>
      </c>
      <c r="K66" s="18">
        <f t="shared" si="3"/>
        <v>0.2486111111111114</v>
      </c>
      <c r="L66" s="18">
        <v>0</v>
      </c>
      <c r="M66" s="27">
        <f t="shared" si="4"/>
        <v>0.2486111111111114</v>
      </c>
      <c r="N66" s="18">
        <v>0.458333333333333</v>
      </c>
      <c r="O66" s="1"/>
      <c r="P66">
        <v>64</v>
      </c>
    </row>
    <row r="67" spans="1:16" ht="15">
      <c r="A67" s="1">
        <f t="shared" si="2"/>
        <v>65</v>
      </c>
      <c r="B67" s="14">
        <v>510</v>
      </c>
      <c r="C67" s="15" t="s">
        <v>78</v>
      </c>
      <c r="D67" s="16" t="s">
        <v>79</v>
      </c>
      <c r="E67" s="16">
        <v>1989</v>
      </c>
      <c r="F67" s="17" t="s">
        <v>12</v>
      </c>
      <c r="G67" s="17" t="s">
        <v>53</v>
      </c>
      <c r="H67" s="17" t="s">
        <v>13</v>
      </c>
      <c r="I67" s="17" t="s">
        <v>80</v>
      </c>
      <c r="J67" s="18">
        <v>0.7222222222222222</v>
      </c>
      <c r="K67" s="18">
        <f aca="true" t="shared" si="5" ref="K67:K75">J67-N67</f>
        <v>0.26388888888888923</v>
      </c>
      <c r="L67" s="18">
        <v>0</v>
      </c>
      <c r="M67" s="27">
        <f aca="true" t="shared" si="6" ref="M67:M75">K67+L67</f>
        <v>0.26388888888888923</v>
      </c>
      <c r="N67" s="18">
        <v>0.458333333333333</v>
      </c>
      <c r="O67" s="1"/>
      <c r="P67">
        <v>65</v>
      </c>
    </row>
    <row r="68" spans="1:16" ht="15">
      <c r="A68" s="1">
        <f aca="true" t="shared" si="7" ref="A68:A75">IF(M68=M67,A67,P68)</f>
        <v>65</v>
      </c>
      <c r="B68" s="14">
        <v>511</v>
      </c>
      <c r="C68" s="15" t="s">
        <v>84</v>
      </c>
      <c r="D68" s="16" t="s">
        <v>81</v>
      </c>
      <c r="E68" s="16">
        <v>1986</v>
      </c>
      <c r="F68" s="17" t="s">
        <v>12</v>
      </c>
      <c r="G68" s="17" t="s">
        <v>53</v>
      </c>
      <c r="H68" s="17" t="s">
        <v>13</v>
      </c>
      <c r="I68" s="17" t="s">
        <v>94</v>
      </c>
      <c r="J68" s="18">
        <v>0.7222222222222222</v>
      </c>
      <c r="K68" s="18">
        <f t="shared" si="5"/>
        <v>0.26388888888888923</v>
      </c>
      <c r="L68" s="18">
        <v>0</v>
      </c>
      <c r="M68" s="27">
        <f t="shared" si="6"/>
        <v>0.26388888888888923</v>
      </c>
      <c r="N68" s="18">
        <v>0.458333333333333</v>
      </c>
      <c r="O68" s="1"/>
      <c r="P68">
        <v>66</v>
      </c>
    </row>
    <row r="69" spans="1:16" ht="15">
      <c r="A69" s="1">
        <f t="shared" si="7"/>
        <v>67</v>
      </c>
      <c r="B69" s="14">
        <v>544</v>
      </c>
      <c r="C69" s="15" t="s">
        <v>245</v>
      </c>
      <c r="D69" s="16" t="s">
        <v>174</v>
      </c>
      <c r="E69" s="16">
        <v>1973</v>
      </c>
      <c r="F69" s="17" t="s">
        <v>276</v>
      </c>
      <c r="G69" s="17" t="s">
        <v>53</v>
      </c>
      <c r="H69" s="17" t="s">
        <v>6</v>
      </c>
      <c r="I69" s="17"/>
      <c r="J69" s="18">
        <v>0.7472222222222222</v>
      </c>
      <c r="K69" s="18">
        <f t="shared" si="5"/>
        <v>0.28888888888888925</v>
      </c>
      <c r="L69" s="18">
        <v>0</v>
      </c>
      <c r="M69" s="27">
        <f t="shared" si="6"/>
        <v>0.28888888888888925</v>
      </c>
      <c r="N69" s="18">
        <v>0.458333333333333</v>
      </c>
      <c r="O69" s="1"/>
      <c r="P69">
        <v>67</v>
      </c>
    </row>
    <row r="70" spans="1:16" ht="15">
      <c r="A70" s="1">
        <f t="shared" si="7"/>
        <v>67</v>
      </c>
      <c r="B70" s="14">
        <v>545</v>
      </c>
      <c r="C70" s="15" t="s">
        <v>245</v>
      </c>
      <c r="D70" s="16" t="s">
        <v>246</v>
      </c>
      <c r="E70" s="16">
        <v>1978</v>
      </c>
      <c r="F70" s="17" t="s">
        <v>276</v>
      </c>
      <c r="G70" s="17" t="s">
        <v>53</v>
      </c>
      <c r="H70" s="17" t="s">
        <v>13</v>
      </c>
      <c r="I70" s="8"/>
      <c r="J70" s="18">
        <v>0.7472222222222222</v>
      </c>
      <c r="K70" s="18">
        <f t="shared" si="5"/>
        <v>0.28888888888888925</v>
      </c>
      <c r="L70" s="18">
        <v>0</v>
      </c>
      <c r="M70" s="27">
        <f t="shared" si="6"/>
        <v>0.28888888888888925</v>
      </c>
      <c r="N70" s="18">
        <v>0.458333333333333</v>
      </c>
      <c r="O70" s="1"/>
      <c r="P70">
        <v>68</v>
      </c>
    </row>
    <row r="71" spans="1:16" ht="15">
      <c r="A71" s="1">
        <f t="shared" si="7"/>
        <v>69</v>
      </c>
      <c r="B71" s="14">
        <v>524</v>
      </c>
      <c r="C71" s="15" t="s">
        <v>160</v>
      </c>
      <c r="D71" s="16" t="s">
        <v>161</v>
      </c>
      <c r="E71" s="16">
        <v>1987</v>
      </c>
      <c r="F71" s="17" t="s">
        <v>162</v>
      </c>
      <c r="G71" s="17" t="s">
        <v>53</v>
      </c>
      <c r="H71" s="17" t="s">
        <v>13</v>
      </c>
      <c r="I71" s="17" t="s">
        <v>163</v>
      </c>
      <c r="J71" s="18">
        <v>0.8027777777777777</v>
      </c>
      <c r="K71" s="18">
        <f t="shared" si="5"/>
        <v>0.3444444444444447</v>
      </c>
      <c r="L71" s="18">
        <v>0</v>
      </c>
      <c r="M71" s="27">
        <f t="shared" si="6"/>
        <v>0.3444444444444447</v>
      </c>
      <c r="N71" s="18">
        <v>0.458333333333333</v>
      </c>
      <c r="O71" s="1"/>
      <c r="P71">
        <v>69</v>
      </c>
    </row>
    <row r="72" spans="1:16" ht="15">
      <c r="A72" s="1">
        <f t="shared" si="7"/>
        <v>69</v>
      </c>
      <c r="B72" s="14">
        <v>525</v>
      </c>
      <c r="C72" s="15" t="s">
        <v>164</v>
      </c>
      <c r="D72" s="16" t="s">
        <v>165</v>
      </c>
      <c r="E72" s="16">
        <v>1988</v>
      </c>
      <c r="F72" s="17" t="s">
        <v>171</v>
      </c>
      <c r="G72" s="17" t="s">
        <v>53</v>
      </c>
      <c r="H72" s="17" t="s">
        <v>13</v>
      </c>
      <c r="I72" s="17" t="s">
        <v>163</v>
      </c>
      <c r="J72" s="18">
        <v>0.8027777777777777</v>
      </c>
      <c r="K72" s="18">
        <f t="shared" si="5"/>
        <v>0.3444444444444447</v>
      </c>
      <c r="L72" s="18">
        <v>0</v>
      </c>
      <c r="M72" s="27">
        <f t="shared" si="6"/>
        <v>0.3444444444444447</v>
      </c>
      <c r="N72" s="18">
        <v>0.458333333333333</v>
      </c>
      <c r="O72" s="1"/>
      <c r="P72">
        <v>70</v>
      </c>
    </row>
    <row r="73" spans="1:16" ht="15">
      <c r="A73" s="1">
        <f t="shared" si="7"/>
        <v>69</v>
      </c>
      <c r="B73" s="14">
        <v>526</v>
      </c>
      <c r="C73" s="15" t="s">
        <v>160</v>
      </c>
      <c r="D73" s="16" t="s">
        <v>133</v>
      </c>
      <c r="E73" s="16">
        <v>1983</v>
      </c>
      <c r="F73" s="17" t="s">
        <v>162</v>
      </c>
      <c r="G73" s="17" t="s">
        <v>53</v>
      </c>
      <c r="H73" s="17" t="s">
        <v>6</v>
      </c>
      <c r="I73" s="17" t="s">
        <v>163</v>
      </c>
      <c r="J73" s="18">
        <v>0.8027777777777777</v>
      </c>
      <c r="K73" s="18">
        <f t="shared" si="5"/>
        <v>0.3444444444444447</v>
      </c>
      <c r="L73" s="18">
        <v>0</v>
      </c>
      <c r="M73" s="27">
        <f t="shared" si="6"/>
        <v>0.3444444444444447</v>
      </c>
      <c r="N73" s="18">
        <v>0.458333333333333</v>
      </c>
      <c r="O73" s="1"/>
      <c r="P73">
        <v>71</v>
      </c>
    </row>
    <row r="74" spans="1:16" ht="15">
      <c r="A74" s="1">
        <f t="shared" si="7"/>
        <v>69</v>
      </c>
      <c r="B74" s="14">
        <v>527</v>
      </c>
      <c r="C74" s="15" t="s">
        <v>166</v>
      </c>
      <c r="D74" s="16" t="s">
        <v>28</v>
      </c>
      <c r="E74" s="16">
        <v>1985</v>
      </c>
      <c r="F74" s="17" t="s">
        <v>171</v>
      </c>
      <c r="G74" s="17" t="s">
        <v>53</v>
      </c>
      <c r="H74" s="17" t="s">
        <v>6</v>
      </c>
      <c r="I74" s="17" t="s">
        <v>163</v>
      </c>
      <c r="J74" s="18">
        <v>0.8027777777777777</v>
      </c>
      <c r="K74" s="18">
        <f t="shared" si="5"/>
        <v>0.3444444444444447</v>
      </c>
      <c r="L74" s="18">
        <v>0</v>
      </c>
      <c r="M74" s="27">
        <f t="shared" si="6"/>
        <v>0.3444444444444447</v>
      </c>
      <c r="N74" s="18">
        <v>0.458333333333333</v>
      </c>
      <c r="O74" s="1"/>
      <c r="P74">
        <v>72</v>
      </c>
    </row>
    <row r="75" spans="1:16" ht="15">
      <c r="A75" s="1">
        <f t="shared" si="7"/>
        <v>73</v>
      </c>
      <c r="B75" s="14">
        <v>562</v>
      </c>
      <c r="C75" s="15" t="s">
        <v>140</v>
      </c>
      <c r="D75" s="16" t="s">
        <v>36</v>
      </c>
      <c r="E75" s="16">
        <v>1970</v>
      </c>
      <c r="F75" s="17" t="s">
        <v>16</v>
      </c>
      <c r="G75" s="17" t="s">
        <v>53</v>
      </c>
      <c r="H75" s="17" t="s">
        <v>13</v>
      </c>
      <c r="I75" s="17"/>
      <c r="J75" s="18">
        <v>0.6840277777777778</v>
      </c>
      <c r="K75" s="18">
        <f t="shared" si="5"/>
        <v>0.2256944444444448</v>
      </c>
      <c r="L75" s="18">
        <v>0.14583333333333334</v>
      </c>
      <c r="M75" s="27">
        <f t="shared" si="6"/>
        <v>0.3715277777777781</v>
      </c>
      <c r="N75" s="18">
        <v>0.458333333333333</v>
      </c>
      <c r="O75" s="1" t="s">
        <v>361</v>
      </c>
      <c r="P75">
        <v>73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Tomasz Pokorniecki</cp:lastModifiedBy>
  <cp:lastPrinted>2015-11-15T07:12:17Z</cp:lastPrinted>
  <dcterms:created xsi:type="dcterms:W3CDTF">2012-03-13T10:00:35Z</dcterms:created>
  <dcterms:modified xsi:type="dcterms:W3CDTF">2015-11-18T08:28:56Z</dcterms:modified>
  <cp:category/>
  <cp:version/>
  <cp:contentType/>
  <cp:contentStatus/>
</cp:coreProperties>
</file>