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Arkusz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<sst xmlns="http://schemas.openxmlformats.org/spreadsheetml/2006/main" count="482" uniqueCount="199">
  <si>
    <t>VII ZIMNAR 2015; DOBRODZIEŃ ; 25.01 - 22.02.2015</t>
  </si>
  <si>
    <t>SUMA Etap I-IV</t>
  </si>
  <si>
    <t>dystans</t>
  </si>
  <si>
    <t>42,195 km</t>
  </si>
  <si>
    <t xml:space="preserve">                               ETAP I</t>
  </si>
  <si>
    <t>25.01.2015</t>
  </si>
  <si>
    <t xml:space="preserve">                               ETAP II</t>
  </si>
  <si>
    <t>01.02.2015</t>
  </si>
  <si>
    <t xml:space="preserve">                               ETAP III</t>
  </si>
  <si>
    <t>08.01.2015</t>
  </si>
  <si>
    <t xml:space="preserve">                               ETAP IV</t>
  </si>
  <si>
    <t>15.02.2015</t>
  </si>
  <si>
    <t xml:space="preserve">                               ETAP EPILOG</t>
  </si>
  <si>
    <t>22.02.2015</t>
  </si>
  <si>
    <t>Ukończyli Maraton PK</t>
  </si>
  <si>
    <t>M-ce</t>
  </si>
  <si>
    <t>NR</t>
  </si>
  <si>
    <t>Nazwisko</t>
  </si>
  <si>
    <t>czas generalnie</t>
  </si>
  <si>
    <t xml:space="preserve">przewaga nad sąsiadem </t>
  </si>
  <si>
    <t>Strata do leadera</t>
  </si>
  <si>
    <t xml:space="preserve">Suma </t>
  </si>
  <si>
    <t>średnia na 1 km</t>
  </si>
  <si>
    <t>I</t>
  </si>
  <si>
    <t>II</t>
  </si>
  <si>
    <t>III</t>
  </si>
  <si>
    <t>IV</t>
  </si>
  <si>
    <t>E</t>
  </si>
  <si>
    <t>Rodzaj Biegu</t>
  </si>
  <si>
    <t>Płeć</t>
  </si>
  <si>
    <t>Rocznik</t>
  </si>
  <si>
    <t>Kategoria</t>
  </si>
  <si>
    <t>Klub</t>
  </si>
  <si>
    <t>czas etapu</t>
  </si>
  <si>
    <t>10km</t>
  </si>
  <si>
    <t>10 lub 12,195</t>
  </si>
  <si>
    <t>Pachuta Krzysztof</t>
  </si>
  <si>
    <t>Bieg</t>
  </si>
  <si>
    <t>M</t>
  </si>
  <si>
    <t>M30</t>
  </si>
  <si>
    <t>Opole</t>
  </si>
  <si>
    <t>Zieliński Marcin</t>
  </si>
  <si>
    <t>M40</t>
  </si>
  <si>
    <t>Bieg Opolski</t>
  </si>
  <si>
    <t>Bednorz Marek</t>
  </si>
  <si>
    <t>Świerkle</t>
  </si>
  <si>
    <t>Wodarczyk Marcin</t>
  </si>
  <si>
    <t>KLER S.A</t>
  </si>
  <si>
    <t>Kapela Marek</t>
  </si>
  <si>
    <t>Dobrodzień</t>
  </si>
  <si>
    <t>Walkowiak Artur</t>
  </si>
  <si>
    <t>Zawadzkie</t>
  </si>
  <si>
    <t>Grzywna Grzegorz</t>
  </si>
  <si>
    <t>M20</t>
  </si>
  <si>
    <t>Bushido</t>
  </si>
  <si>
    <t>Paliga Roman</t>
  </si>
  <si>
    <t>Iskra Bzinica Nowa</t>
  </si>
  <si>
    <t>Kamisiński Łukasz</t>
  </si>
  <si>
    <t>Bieg Ku Wolności</t>
  </si>
  <si>
    <t>Garcorz Dawid</t>
  </si>
  <si>
    <t>Dzielna</t>
  </si>
  <si>
    <t>Bryła Jarosław</t>
  </si>
  <si>
    <t>Lubliniec</t>
  </si>
  <si>
    <t>Słodkowski Marek</t>
  </si>
  <si>
    <t>Mała Pana</t>
  </si>
  <si>
    <t>Petryk Adam</t>
  </si>
  <si>
    <t>Team Rum</t>
  </si>
  <si>
    <t>Glanda Konrad</t>
  </si>
  <si>
    <t>PK</t>
  </si>
  <si>
    <t>Szafarczyk Janusz</t>
  </si>
  <si>
    <t>Kubisz Tomasz</t>
  </si>
  <si>
    <t>WKB META Lubliniec</t>
  </si>
  <si>
    <t>Kubisz Dorota</t>
  </si>
  <si>
    <t>K</t>
  </si>
  <si>
    <t>K30</t>
  </si>
  <si>
    <t>Dmowska Aneta</t>
  </si>
  <si>
    <t>Gwoździany</t>
  </si>
  <si>
    <t>Kołodziej Tomasz</t>
  </si>
  <si>
    <t>Kordziński Kazimierz</t>
  </si>
  <si>
    <t>M50</t>
  </si>
  <si>
    <t>RMD Montrail Team</t>
  </si>
  <si>
    <t>Jagielski Damian</t>
  </si>
  <si>
    <t>NGB Kłobuck</t>
  </si>
  <si>
    <t>Patrzykowski Piotr</t>
  </si>
  <si>
    <t>Sieraków Śląski</t>
  </si>
  <si>
    <t>Kasprzak Krzysztof</t>
  </si>
  <si>
    <t>Cieśla Jan</t>
  </si>
  <si>
    <t>M60</t>
  </si>
  <si>
    <t>Falstart Rudniki</t>
  </si>
  <si>
    <t>Brocki Rafał</t>
  </si>
  <si>
    <t>Koprek Edmund</t>
  </si>
  <si>
    <t>Grzywna Marek</t>
  </si>
  <si>
    <t>Pacan Krzysztof</t>
  </si>
  <si>
    <t>Grabiński Tomasz</t>
  </si>
  <si>
    <t>Dylla Franz</t>
  </si>
  <si>
    <t>Tarnów Opolski</t>
  </si>
  <si>
    <t>Skorupa Agnieszka</t>
  </si>
  <si>
    <t>K40</t>
  </si>
  <si>
    <t>Zajdel Dariusz</t>
  </si>
  <si>
    <t>Koj Piotr</t>
  </si>
  <si>
    <t>Bysiec Czesław</t>
  </si>
  <si>
    <t>Pelikan Artur</t>
  </si>
  <si>
    <t>Czyrnia Martin</t>
  </si>
  <si>
    <t>Gutzman Bartłomiej</t>
  </si>
  <si>
    <t>Mika Łukasz</t>
  </si>
  <si>
    <t>Dmowski Marek</t>
  </si>
  <si>
    <t>OSP Gwożdziany</t>
  </si>
  <si>
    <t>Kafarski Robert</t>
  </si>
  <si>
    <t>Mala Pana</t>
  </si>
  <si>
    <t>Cieśla Klaudia</t>
  </si>
  <si>
    <t>K20</t>
  </si>
  <si>
    <t>Springwald Anna</t>
  </si>
  <si>
    <t>Jagielska Magdalena</t>
  </si>
  <si>
    <t>Musiał Janina</t>
  </si>
  <si>
    <t>K60</t>
  </si>
  <si>
    <t>Kler Sebastian</t>
  </si>
  <si>
    <t>KLER S.A.</t>
  </si>
  <si>
    <t>Pawełczak Mateusz</t>
  </si>
  <si>
    <t>GOKIS Panki</t>
  </si>
  <si>
    <t>Tomków Robert</t>
  </si>
  <si>
    <t>Fast Foot Opole</t>
  </si>
  <si>
    <t>Kocyba Henryk</t>
  </si>
  <si>
    <t>Bosy Jacek</t>
  </si>
  <si>
    <t>Ogorzelec Mariusz</t>
  </si>
  <si>
    <t>Kurtz Joachim</t>
  </si>
  <si>
    <t>Szajca Katarzyna</t>
  </si>
  <si>
    <t>Dobrzeń Wielki</t>
  </si>
  <si>
    <t>Kowalczyk Bartłomiej</t>
  </si>
  <si>
    <t>Bensz Sławomir</t>
  </si>
  <si>
    <t>NW</t>
  </si>
  <si>
    <t xml:space="preserve">Bensz Michał </t>
  </si>
  <si>
    <t>Dmowska Natalia</t>
  </si>
  <si>
    <t>Szafarczyk Alicja</t>
  </si>
  <si>
    <t>Kaczmarek Alfred</t>
  </si>
  <si>
    <t>M70</t>
  </si>
  <si>
    <t>Szafarczyk Anna</t>
  </si>
  <si>
    <t>Koj Lidia</t>
  </si>
  <si>
    <t>K50</t>
  </si>
  <si>
    <t>Miozga Renata</t>
  </si>
  <si>
    <t>Bensz Karolina</t>
  </si>
  <si>
    <t>Bednorz Ewelina</t>
  </si>
  <si>
    <t>Kubisz Karol</t>
  </si>
  <si>
    <t>Dzieci</t>
  </si>
  <si>
    <t xml:space="preserve">M </t>
  </si>
  <si>
    <t>Paliga Tymoteusz</t>
  </si>
  <si>
    <t>Bzinica Nowa</t>
  </si>
  <si>
    <t>Kubisz Konrad</t>
  </si>
  <si>
    <t>Szafarczyk Wojtek</t>
  </si>
  <si>
    <t>FORMUŁA 3 X 10km + 12,195km</t>
  </si>
  <si>
    <t>VII</t>
  </si>
  <si>
    <t>2015-Osobostarty ogółem</t>
  </si>
  <si>
    <t>Razem 67 osób startowało przynajmniej 1 raz</t>
  </si>
  <si>
    <t>w tym :        Kobiety (15)</t>
  </si>
  <si>
    <t>(Zawodnik nr 13 startował 1 x Bieg i 1 x NW)</t>
  </si>
  <si>
    <t>Nordic Walking (11)</t>
  </si>
  <si>
    <t>DZIECI (4)</t>
  </si>
  <si>
    <t>Przebyte km</t>
  </si>
  <si>
    <t xml:space="preserve">średnia etapu BIEG na 1km </t>
  </si>
  <si>
    <t xml:space="preserve">średnia etapu NW na 1km </t>
  </si>
  <si>
    <t xml:space="preserve">średnia etapu DZIECI na 1km </t>
  </si>
  <si>
    <t>Debiutanci w maratonie</t>
  </si>
  <si>
    <t>Nieukończyli etapu</t>
  </si>
  <si>
    <t>w tym             Narciarze</t>
  </si>
  <si>
    <t>VI</t>
  </si>
  <si>
    <t>2014-Osobostarty ogółem</t>
  </si>
  <si>
    <t>Razem 70 osób startowało przynajmniej 1 raz</t>
  </si>
  <si>
    <t>w tym :        Kobiety (10)</t>
  </si>
  <si>
    <t>Nordic Walking (4)</t>
  </si>
  <si>
    <t>Przebiegniete km</t>
  </si>
  <si>
    <t>V</t>
  </si>
  <si>
    <t>2013-Osobostarty ogółem</t>
  </si>
  <si>
    <t>Razem 44 osób startowało przynajmniej 1 raz</t>
  </si>
  <si>
    <t>w tym :        Kobiety (6)</t>
  </si>
  <si>
    <t>Nordic Walking (0)</t>
  </si>
  <si>
    <t xml:space="preserve">średnia etapu na 1km </t>
  </si>
  <si>
    <t>2012-Osobostarty ogółem</t>
  </si>
  <si>
    <t>Razem 43 osób startowało przynajmniej 1 raz</t>
  </si>
  <si>
    <t>w tym :        Kobiety (7)</t>
  </si>
  <si>
    <t>FORMUŁA 6 X 6km + 6,195km</t>
  </si>
  <si>
    <t>2011-Osobostarty ogółem</t>
  </si>
  <si>
    <t>Razem 60 osób startowało przynajmniej 1 raz</t>
  </si>
  <si>
    <t>w tym :        Kobiety (22)</t>
  </si>
  <si>
    <t>Nordic Walking (23)</t>
  </si>
  <si>
    <t>2010-Osobostarty ogółem</t>
  </si>
  <si>
    <t>Razem 73 osób startowało przynajmniej 1 raz</t>
  </si>
  <si>
    <t>w tym :        Kobiety (29)</t>
  </si>
  <si>
    <t>Nordic Walking (30)</t>
  </si>
  <si>
    <t>Na pierwszym etapie 1 osoba jechała na łyżwach (Iwetta Krzywon)</t>
  </si>
  <si>
    <t>2009-Osobostarty ogółem</t>
  </si>
  <si>
    <t>Razem 110 osób startowało przynajmniej 1 raz</t>
  </si>
  <si>
    <t>w tym :        Kobiety (51)</t>
  </si>
  <si>
    <t>Nordic Walking (53)</t>
  </si>
  <si>
    <t>Rekord Trasy (M)</t>
  </si>
  <si>
    <t xml:space="preserve">Świerc Marcin 0:20:16 </t>
  </si>
  <si>
    <t>VII Etap 2009</t>
  </si>
  <si>
    <t>w przeliczeniu na 6 km</t>
  </si>
  <si>
    <t>Rekord Trasy (K)</t>
  </si>
  <si>
    <t>Pilarska Karolina 0:23:45</t>
  </si>
  <si>
    <t>IV Etap 2009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</si>
</sst>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0.000"/>
    <numFmt numFmtId="166" formatCode="0.0000"/>
    <numFmt numFmtId="167" formatCode="0.0"/>
    <numFmt numFmtId="168" formatCode="h:mm;@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E"/>
      <family val="0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sz val="10"/>
      <name val="Arial CE"/>
      <family val="0"/>
    </font>
    <font>
      <b/>
      <sz val="1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b/>
      <sz val="9"/>
      <color indexed="10"/>
      <name val="Verdana"/>
      <family val="2"/>
    </font>
    <font>
      <b/>
      <sz val="8"/>
      <color indexed="10"/>
      <name val="Verdana"/>
      <family val="2"/>
    </font>
    <font>
      <b/>
      <i/>
      <sz val="10"/>
      <color indexed="8"/>
      <name val="Verdana"/>
      <family val="2"/>
    </font>
    <font>
      <sz val="9"/>
      <name val="Verdana"/>
      <family val="2"/>
    </font>
    <font>
      <b/>
      <i/>
      <sz val="10"/>
      <color indexed="10"/>
      <name val="Verdana"/>
      <family val="2"/>
    </font>
    <font>
      <sz val="10"/>
      <color indexed="54"/>
      <name val="Verdana"/>
      <family val="2"/>
    </font>
    <font>
      <sz val="9"/>
      <color indexed="54"/>
      <name val="Verdana"/>
      <family val="2"/>
    </font>
    <font>
      <sz val="8"/>
      <color indexed="54"/>
      <name val="Verdana"/>
      <family val="2"/>
    </font>
    <font>
      <b/>
      <sz val="10"/>
      <color indexed="54"/>
      <name val="Verdana"/>
      <family val="2"/>
    </font>
    <font>
      <sz val="10"/>
      <color indexed="63"/>
      <name val="Verdana"/>
      <family val="2"/>
    </font>
    <font>
      <sz val="9"/>
      <color indexed="63"/>
      <name val="Verdana"/>
      <family val="2"/>
    </font>
    <font>
      <sz val="8"/>
      <color indexed="63"/>
      <name val="Verdana"/>
      <family val="2"/>
    </font>
    <font>
      <b/>
      <sz val="10"/>
      <color indexed="63"/>
      <name val="Verdana"/>
      <family val="2"/>
    </font>
    <font>
      <b/>
      <i/>
      <sz val="10"/>
      <color indexed="63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sz val="8"/>
      <color indexed="8"/>
      <name val="Verdana"/>
      <family val="2"/>
    </font>
    <font>
      <b/>
      <i/>
      <sz val="8"/>
      <name val="Verdana"/>
      <family val="2"/>
    </font>
    <font>
      <i/>
      <sz val="7"/>
      <name val="Arial"/>
      <family val="2"/>
    </font>
    <font>
      <b/>
      <sz val="8"/>
      <color indexed="54"/>
      <name val="Verdana"/>
      <family val="2"/>
    </font>
    <font>
      <b/>
      <sz val="8"/>
      <color indexed="63"/>
      <name val="Verdana"/>
      <family val="2"/>
    </font>
    <font>
      <i/>
      <sz val="7"/>
      <name val="Verdana"/>
      <family val="2"/>
    </font>
    <font>
      <b/>
      <sz val="8"/>
      <color indexed="56"/>
      <name val="Verdana"/>
      <family val="2"/>
    </font>
    <font>
      <b/>
      <sz val="8"/>
      <color indexed="19"/>
      <name val="Verdana"/>
      <family val="2"/>
    </font>
    <font>
      <sz val="7"/>
      <color indexed="10"/>
      <name val="Verdana"/>
      <family val="2"/>
    </font>
    <font>
      <b/>
      <sz val="7"/>
      <color indexed="54"/>
      <name val="Verdana"/>
      <family val="2"/>
    </font>
    <font>
      <b/>
      <sz val="7"/>
      <color indexed="19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12"/>
      <name val="Verdana"/>
      <family val="2"/>
    </font>
    <font>
      <i/>
      <sz val="6"/>
      <name val="Verdana"/>
      <family val="2"/>
    </font>
    <font>
      <i/>
      <sz val="8"/>
      <color indexed="8"/>
      <name val="Verdana"/>
      <family val="2"/>
    </font>
    <font>
      <b/>
      <sz val="8"/>
      <name val="Arial"/>
      <family val="2"/>
    </font>
    <font>
      <i/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  <font>
      <b/>
      <sz val="9"/>
      <color rgb="FFFF0000"/>
      <name val="Verdana"/>
      <family val="2"/>
    </font>
    <font>
      <b/>
      <sz val="8"/>
      <color rgb="FFFF0000"/>
      <name val="Verdana"/>
      <family val="2"/>
    </font>
    <font>
      <b/>
      <i/>
      <sz val="10"/>
      <color theme="1"/>
      <name val="Verdana"/>
      <family val="2"/>
    </font>
    <font>
      <b/>
      <i/>
      <sz val="10"/>
      <color rgb="FFFF0000"/>
      <name val="Verdana"/>
      <family val="2"/>
    </font>
    <font>
      <sz val="10"/>
      <color theme="3"/>
      <name val="Verdana"/>
      <family val="2"/>
    </font>
    <font>
      <sz val="9"/>
      <color theme="3"/>
      <name val="Verdana"/>
      <family val="2"/>
    </font>
    <font>
      <sz val="8"/>
      <color theme="3"/>
      <name val="Verdana"/>
      <family val="2"/>
    </font>
    <font>
      <b/>
      <sz val="10"/>
      <color theme="3"/>
      <name val="Verdana"/>
      <family val="2"/>
    </font>
    <font>
      <sz val="10"/>
      <color theme="6" tint="-0.4999699890613556"/>
      <name val="Verdana"/>
      <family val="2"/>
    </font>
    <font>
      <sz val="8"/>
      <color theme="6" tint="-0.4999699890613556"/>
      <name val="Verdana"/>
      <family val="2"/>
    </font>
    <font>
      <b/>
      <sz val="10"/>
      <color theme="6" tint="-0.4999699890613556"/>
      <name val="Verdana"/>
      <family val="2"/>
    </font>
    <font>
      <sz val="9"/>
      <color theme="6" tint="-0.4999699890613556"/>
      <name val="Verdana"/>
      <family val="2"/>
    </font>
    <font>
      <b/>
      <i/>
      <sz val="10"/>
      <color theme="6" tint="-0.4999699890613556"/>
      <name val="Verdana"/>
      <family val="2"/>
    </font>
    <font>
      <b/>
      <sz val="8"/>
      <color theme="3"/>
      <name val="Verdana"/>
      <family val="2"/>
    </font>
    <font>
      <b/>
      <sz val="8"/>
      <color theme="6" tint="-0.4999699890613556"/>
      <name val="Verdana"/>
      <family val="2"/>
    </font>
    <font>
      <b/>
      <sz val="8"/>
      <color rgb="FF002060"/>
      <name val="Verdana"/>
      <family val="2"/>
    </font>
    <font>
      <b/>
      <sz val="7"/>
      <color theme="3"/>
      <name val="Verdana"/>
      <family val="2"/>
    </font>
    <font>
      <b/>
      <sz val="7"/>
      <color rgb="FF808000"/>
      <name val="Verdana"/>
      <family val="2"/>
    </font>
    <font>
      <b/>
      <sz val="8"/>
      <color rgb="FF808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29" fillId="0" borderId="0">
      <alignment/>
      <protection/>
    </xf>
    <xf numFmtId="0" fontId="76" fillId="27" borderId="1" applyNumberFormat="0" applyAlignment="0" applyProtection="0"/>
    <xf numFmtId="9" fontId="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619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Fill="1" applyBorder="1" applyAlignment="1">
      <alignment horizontal="right" wrapText="1"/>
    </xf>
    <xf numFmtId="0" fontId="20" fillId="0" borderId="0" xfId="0" applyFont="1" applyFill="1" applyAlignment="1">
      <alignment horizontal="center"/>
    </xf>
    <xf numFmtId="3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3" fillId="0" borderId="10" xfId="0" applyFont="1" applyFill="1" applyBorder="1" applyAlignment="1">
      <alignment horizontal="left"/>
    </xf>
    <xf numFmtId="0" fontId="19" fillId="33" borderId="11" xfId="0" applyFont="1" applyFill="1" applyBorder="1" applyAlignment="1">
      <alignment horizontal="center" wrapText="1"/>
    </xf>
    <xf numFmtId="164" fontId="19" fillId="33" borderId="12" xfId="0" applyNumberFormat="1" applyFont="1" applyFill="1" applyBorder="1" applyAlignment="1">
      <alignment horizontal="center" wrapText="1"/>
    </xf>
    <xf numFmtId="0" fontId="24" fillId="33" borderId="13" xfId="0" applyFont="1" applyFill="1" applyBorder="1" applyAlignment="1">
      <alignment horizontal="center" wrapText="1"/>
    </xf>
    <xf numFmtId="0" fontId="19" fillId="33" borderId="14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wrapText="1"/>
    </xf>
    <xf numFmtId="0" fontId="24" fillId="0" borderId="16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wrapText="1"/>
    </xf>
    <xf numFmtId="0" fontId="19" fillId="34" borderId="20" xfId="0" applyFont="1" applyFill="1" applyBorder="1" applyAlignment="1">
      <alignment horizontal="center" wrapText="1"/>
    </xf>
    <xf numFmtId="0" fontId="19" fillId="34" borderId="21" xfId="0" applyFont="1" applyFill="1" applyBorder="1" applyAlignment="1">
      <alignment horizontal="center" wrapText="1"/>
    </xf>
    <xf numFmtId="0" fontId="19" fillId="34" borderId="22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20" fillId="0" borderId="23" xfId="0" applyFont="1" applyFill="1" applyBorder="1" applyAlignment="1">
      <alignment horizontal="right" wrapText="1"/>
    </xf>
    <xf numFmtId="0" fontId="25" fillId="0" borderId="12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wrapText="1"/>
    </xf>
    <xf numFmtId="0" fontId="24" fillId="33" borderId="23" xfId="0" applyFont="1" applyFill="1" applyBorder="1" applyAlignment="1">
      <alignment horizontal="center" wrapText="1"/>
    </xf>
    <xf numFmtId="164" fontId="24" fillId="33" borderId="13" xfId="0" applyNumberFormat="1" applyFont="1" applyFill="1" applyBorder="1" applyAlignment="1">
      <alignment horizontal="center" wrapText="1"/>
    </xf>
    <xf numFmtId="164" fontId="24" fillId="33" borderId="17" xfId="0" applyNumberFormat="1" applyFont="1" applyFill="1" applyBorder="1" applyAlignment="1">
      <alignment horizontal="center" wrapText="1"/>
    </xf>
    <xf numFmtId="0" fontId="24" fillId="33" borderId="18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wrapText="1"/>
    </xf>
    <xf numFmtId="0" fontId="20" fillId="33" borderId="13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wrapText="1"/>
    </xf>
    <xf numFmtId="0" fontId="25" fillId="0" borderId="23" xfId="0" applyFont="1" applyFill="1" applyBorder="1" applyAlignment="1">
      <alignment horizontal="center" wrapText="1"/>
    </xf>
    <xf numFmtId="0" fontId="25" fillId="33" borderId="26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20" fillId="33" borderId="26" xfId="0" applyFont="1" applyFill="1" applyBorder="1" applyAlignment="1">
      <alignment horizontal="center" wrapText="1"/>
    </xf>
    <xf numFmtId="0" fontId="25" fillId="34" borderId="23" xfId="0" applyFont="1" applyFill="1" applyBorder="1" applyAlignment="1">
      <alignment horizontal="center" wrapText="1"/>
    </xf>
    <xf numFmtId="0" fontId="25" fillId="34" borderId="17" xfId="0" applyFont="1" applyFill="1" applyBorder="1" applyAlignment="1">
      <alignment horizontal="center" wrapText="1"/>
    </xf>
    <xf numFmtId="0" fontId="82" fillId="0" borderId="27" xfId="0" applyFont="1" applyFill="1" applyBorder="1" applyAlignment="1">
      <alignment horizontal="right" wrapText="1"/>
    </xf>
    <xf numFmtId="0" fontId="83" fillId="0" borderId="28" xfId="0" applyFont="1" applyFill="1" applyBorder="1" applyAlignment="1">
      <alignment horizontal="center" wrapText="1"/>
    </xf>
    <xf numFmtId="0" fontId="84" fillId="0" borderId="29" xfId="0" applyFont="1" applyFill="1" applyBorder="1" applyAlignment="1">
      <alignment wrapText="1"/>
    </xf>
    <xf numFmtId="21" fontId="84" fillId="33" borderId="27" xfId="0" applyNumberFormat="1" applyFont="1" applyFill="1" applyBorder="1" applyAlignment="1">
      <alignment horizontal="center" wrapText="1"/>
    </xf>
    <xf numFmtId="164" fontId="84" fillId="33" borderId="30" xfId="0" applyNumberFormat="1" applyFont="1" applyFill="1" applyBorder="1" applyAlignment="1">
      <alignment horizontal="center" wrapText="1"/>
    </xf>
    <xf numFmtId="165" fontId="84" fillId="33" borderId="28" xfId="0" applyNumberFormat="1" applyFont="1" applyFill="1" applyBorder="1" applyAlignment="1">
      <alignment horizontal="center" wrapText="1"/>
    </xf>
    <xf numFmtId="21" fontId="84" fillId="33" borderId="31" xfId="0" applyNumberFormat="1" applyFont="1" applyFill="1" applyBorder="1" applyAlignment="1">
      <alignment horizontal="center"/>
    </xf>
    <xf numFmtId="0" fontId="82" fillId="0" borderId="32" xfId="0" applyFont="1" applyFill="1" applyBorder="1" applyAlignment="1">
      <alignment wrapText="1"/>
    </xf>
    <xf numFmtId="0" fontId="82" fillId="0" borderId="28" xfId="0" applyFont="1" applyFill="1" applyBorder="1" applyAlignment="1">
      <alignment horizontal="right" wrapText="1"/>
    </xf>
    <xf numFmtId="0" fontId="82" fillId="0" borderId="28" xfId="0" applyFont="1" applyBorder="1" applyAlignment="1">
      <alignment/>
    </xf>
    <xf numFmtId="0" fontId="82" fillId="0" borderId="28" xfId="0" applyFont="1" applyFill="1" applyBorder="1" applyAlignment="1">
      <alignment wrapText="1"/>
    </xf>
    <xf numFmtId="0" fontId="84" fillId="0" borderId="33" xfId="0" applyFont="1" applyFill="1" applyBorder="1" applyAlignment="1">
      <alignment wrapText="1"/>
    </xf>
    <xf numFmtId="0" fontId="84" fillId="0" borderId="31" xfId="0" applyFont="1" applyFill="1" applyBorder="1" applyAlignment="1">
      <alignment horizontal="left" wrapText="1"/>
    </xf>
    <xf numFmtId="21" fontId="84" fillId="0" borderId="34" xfId="51" applyNumberFormat="1" applyFont="1" applyFill="1" applyBorder="1" applyAlignment="1">
      <alignment horizontal="center" wrapText="1"/>
      <protection/>
    </xf>
    <xf numFmtId="1" fontId="84" fillId="0" borderId="35" xfId="0" applyNumberFormat="1" applyFont="1" applyFill="1" applyBorder="1" applyAlignment="1">
      <alignment horizontal="center" wrapText="1"/>
    </xf>
    <xf numFmtId="21" fontId="84" fillId="0" borderId="31" xfId="0" applyNumberFormat="1" applyFont="1" applyFill="1" applyBorder="1" applyAlignment="1">
      <alignment horizontal="center"/>
    </xf>
    <xf numFmtId="1" fontId="84" fillId="0" borderId="36" xfId="0" applyNumberFormat="1" applyFont="1" applyFill="1" applyBorder="1" applyAlignment="1">
      <alignment horizontal="center" wrapText="1"/>
    </xf>
    <xf numFmtId="165" fontId="84" fillId="0" borderId="35" xfId="0" applyNumberFormat="1" applyFont="1" applyFill="1" applyBorder="1" applyAlignment="1">
      <alignment horizontal="center" wrapText="1"/>
    </xf>
    <xf numFmtId="21" fontId="84" fillId="34" borderId="34" xfId="51" applyNumberFormat="1" applyFont="1" applyFill="1" applyBorder="1" applyAlignment="1">
      <alignment horizontal="center" wrapText="1"/>
      <protection/>
    </xf>
    <xf numFmtId="1" fontId="84" fillId="34" borderId="35" xfId="0" applyNumberFormat="1" applyFont="1" applyFill="1" applyBorder="1" applyAlignment="1">
      <alignment horizontal="center" wrapText="1"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2" fillId="0" borderId="37" xfId="0" applyFont="1" applyFill="1" applyBorder="1" applyAlignment="1">
      <alignment horizontal="right" wrapText="1"/>
    </xf>
    <xf numFmtId="0" fontId="83" fillId="0" borderId="38" xfId="0" applyFont="1" applyFill="1" applyBorder="1" applyAlignment="1">
      <alignment horizontal="center" wrapText="1"/>
    </xf>
    <xf numFmtId="0" fontId="84" fillId="0" borderId="39" xfId="0" applyFont="1" applyFill="1" applyBorder="1" applyAlignment="1">
      <alignment wrapText="1"/>
    </xf>
    <xf numFmtId="21" fontId="84" fillId="33" borderId="37" xfId="0" applyNumberFormat="1" applyFont="1" applyFill="1" applyBorder="1" applyAlignment="1">
      <alignment horizontal="center" wrapText="1"/>
    </xf>
    <xf numFmtId="165" fontId="84" fillId="33" borderId="33" xfId="0" applyNumberFormat="1" applyFont="1" applyFill="1" applyBorder="1" applyAlignment="1">
      <alignment horizontal="center" wrapText="1"/>
    </xf>
    <xf numFmtId="21" fontId="84" fillId="33" borderId="40" xfId="0" applyNumberFormat="1" applyFont="1" applyFill="1" applyBorder="1" applyAlignment="1">
      <alignment horizontal="center"/>
    </xf>
    <xf numFmtId="0" fontId="82" fillId="0" borderId="30" xfId="0" applyFont="1" applyFill="1" applyBorder="1" applyAlignment="1">
      <alignment wrapText="1"/>
    </xf>
    <xf numFmtId="0" fontId="82" fillId="0" borderId="33" xfId="0" applyFont="1" applyFill="1" applyBorder="1" applyAlignment="1">
      <alignment horizontal="right" wrapText="1"/>
    </xf>
    <xf numFmtId="0" fontId="82" fillId="0" borderId="33" xfId="0" applyFont="1" applyFill="1" applyBorder="1" applyAlignment="1">
      <alignment wrapText="1"/>
    </xf>
    <xf numFmtId="0" fontId="82" fillId="0" borderId="39" xfId="0" applyFont="1" applyFill="1" applyBorder="1" applyAlignment="1">
      <alignment wrapText="1"/>
    </xf>
    <xf numFmtId="0" fontId="84" fillId="0" borderId="38" xfId="0" applyFont="1" applyFill="1" applyBorder="1" applyAlignment="1">
      <alignment wrapText="1"/>
    </xf>
    <xf numFmtId="0" fontId="84" fillId="0" borderId="40" xfId="0" applyFont="1" applyFill="1" applyBorder="1" applyAlignment="1">
      <alignment horizontal="left" wrapText="1"/>
    </xf>
    <xf numFmtId="21" fontId="84" fillId="0" borderId="40" xfId="0" applyNumberFormat="1" applyFont="1" applyFill="1" applyBorder="1" applyAlignment="1">
      <alignment horizontal="center"/>
    </xf>
    <xf numFmtId="165" fontId="84" fillId="0" borderId="36" xfId="0" applyNumberFormat="1" applyFont="1" applyFill="1" applyBorder="1" applyAlignment="1">
      <alignment horizontal="center" wrapText="1"/>
    </xf>
    <xf numFmtId="1" fontId="84" fillId="34" borderId="36" xfId="0" applyNumberFormat="1" applyFont="1" applyFill="1" applyBorder="1" applyAlignment="1">
      <alignment horizontal="center" wrapText="1"/>
    </xf>
    <xf numFmtId="0" fontId="82" fillId="0" borderId="0" xfId="0" applyFont="1" applyFill="1" applyBorder="1" applyAlignment="1">
      <alignment/>
    </xf>
    <xf numFmtId="0" fontId="82" fillId="0" borderId="0" xfId="0" applyFont="1" applyBorder="1" applyAlignment="1">
      <alignment/>
    </xf>
    <xf numFmtId="0" fontId="84" fillId="35" borderId="39" xfId="0" applyFont="1" applyFill="1" applyBorder="1" applyAlignment="1">
      <alignment wrapText="1"/>
    </xf>
    <xf numFmtId="21" fontId="84" fillId="0" borderId="34" xfId="0" applyNumberFormat="1" applyFont="1" applyFill="1" applyBorder="1" applyAlignment="1">
      <alignment horizontal="center" wrapText="1"/>
    </xf>
    <xf numFmtId="21" fontId="84" fillId="0" borderId="38" xfId="51" applyNumberFormat="1" applyFont="1" applyFill="1" applyBorder="1" applyAlignment="1">
      <alignment horizontal="center" wrapText="1"/>
      <protection/>
    </xf>
    <xf numFmtId="21" fontId="84" fillId="0" borderId="34" xfId="51" applyNumberFormat="1" applyFont="1" applyFill="1" applyBorder="1" applyAlignment="1">
      <alignment horizontal="center" vertical="center" wrapText="1"/>
      <protection/>
    </xf>
    <xf numFmtId="0" fontId="86" fillId="0" borderId="37" xfId="0" applyFont="1" applyFill="1" applyBorder="1" applyAlignment="1">
      <alignment horizontal="right" wrapText="1"/>
    </xf>
    <xf numFmtId="0" fontId="87" fillId="0" borderId="38" xfId="0" applyFont="1" applyFill="1" applyBorder="1" applyAlignment="1">
      <alignment horizontal="center" wrapText="1"/>
    </xf>
    <xf numFmtId="0" fontId="88" fillId="0" borderId="39" xfId="0" applyFont="1" applyFill="1" applyBorder="1" applyAlignment="1">
      <alignment wrapText="1"/>
    </xf>
    <xf numFmtId="21" fontId="88" fillId="33" borderId="37" xfId="0" applyNumberFormat="1" applyFont="1" applyFill="1" applyBorder="1" applyAlignment="1">
      <alignment horizontal="center" wrapText="1"/>
    </xf>
    <xf numFmtId="164" fontId="88" fillId="33" borderId="30" xfId="0" applyNumberFormat="1" applyFont="1" applyFill="1" applyBorder="1" applyAlignment="1">
      <alignment horizontal="center" wrapText="1"/>
    </xf>
    <xf numFmtId="165" fontId="88" fillId="33" borderId="33" xfId="0" applyNumberFormat="1" applyFont="1" applyFill="1" applyBorder="1" applyAlignment="1">
      <alignment horizontal="center" wrapText="1"/>
    </xf>
    <xf numFmtId="21" fontId="88" fillId="33" borderId="40" xfId="0" applyNumberFormat="1" applyFont="1" applyFill="1" applyBorder="1" applyAlignment="1">
      <alignment horizontal="center"/>
    </xf>
    <xf numFmtId="0" fontId="86" fillId="0" borderId="30" xfId="0" applyFont="1" applyFill="1" applyBorder="1" applyAlignment="1">
      <alignment wrapText="1"/>
    </xf>
    <xf numFmtId="0" fontId="86" fillId="0" borderId="33" xfId="0" applyFont="1" applyFill="1" applyBorder="1" applyAlignment="1">
      <alignment horizontal="right" wrapText="1"/>
    </xf>
    <xf numFmtId="0" fontId="86" fillId="0" borderId="33" xfId="0" applyFont="1" applyFill="1" applyBorder="1" applyAlignment="1">
      <alignment wrapText="1"/>
    </xf>
    <xf numFmtId="0" fontId="86" fillId="0" borderId="39" xfId="0" applyFont="1" applyFill="1" applyBorder="1" applyAlignment="1">
      <alignment wrapText="1"/>
    </xf>
    <xf numFmtId="0" fontId="88" fillId="0" borderId="38" xfId="0" applyFont="1" applyFill="1" applyBorder="1" applyAlignment="1">
      <alignment wrapText="1"/>
    </xf>
    <xf numFmtId="0" fontId="88" fillId="0" borderId="40" xfId="0" applyFont="1" applyFill="1" applyBorder="1" applyAlignment="1">
      <alignment horizontal="left" wrapText="1"/>
    </xf>
    <xf numFmtId="21" fontId="88" fillId="0" borderId="34" xfId="51" applyNumberFormat="1" applyFont="1" applyFill="1" applyBorder="1" applyAlignment="1">
      <alignment horizontal="center" vertical="center" wrapText="1"/>
      <protection/>
    </xf>
    <xf numFmtId="1" fontId="88" fillId="0" borderId="36" xfId="0" applyNumberFormat="1" applyFont="1" applyFill="1" applyBorder="1" applyAlignment="1">
      <alignment horizontal="center" wrapText="1"/>
    </xf>
    <xf numFmtId="21" fontId="88" fillId="0" borderId="40" xfId="0" applyNumberFormat="1" applyFont="1" applyFill="1" applyBorder="1" applyAlignment="1">
      <alignment horizontal="center"/>
    </xf>
    <xf numFmtId="21" fontId="88" fillId="0" borderId="34" xfId="51" applyNumberFormat="1" applyFont="1" applyFill="1" applyBorder="1" applyAlignment="1">
      <alignment horizontal="center" wrapText="1"/>
      <protection/>
    </xf>
    <xf numFmtId="165" fontId="88" fillId="0" borderId="36" xfId="0" applyNumberFormat="1" applyFont="1" applyFill="1" applyBorder="1" applyAlignment="1">
      <alignment horizontal="center" wrapText="1"/>
    </xf>
    <xf numFmtId="21" fontId="88" fillId="34" borderId="34" xfId="51" applyNumberFormat="1" applyFont="1" applyFill="1" applyBorder="1" applyAlignment="1">
      <alignment horizontal="center" vertical="center" wrapText="1"/>
      <protection/>
    </xf>
    <xf numFmtId="1" fontId="88" fillId="34" borderId="36" xfId="0" applyNumberFormat="1" applyFont="1" applyFill="1" applyBorder="1" applyAlignment="1">
      <alignment horizontal="center" wrapText="1"/>
    </xf>
    <xf numFmtId="0" fontId="86" fillId="0" borderId="0" xfId="0" applyFont="1" applyFill="1" applyBorder="1" applyAlignment="1">
      <alignment/>
    </xf>
    <xf numFmtId="0" fontId="86" fillId="0" borderId="0" xfId="0" applyFont="1" applyBorder="1" applyAlignment="1">
      <alignment/>
    </xf>
    <xf numFmtId="0" fontId="88" fillId="0" borderId="41" xfId="0" applyFont="1" applyFill="1" applyBorder="1" applyAlignment="1">
      <alignment wrapText="1"/>
    </xf>
    <xf numFmtId="0" fontId="86" fillId="0" borderId="38" xfId="0" applyFont="1" applyFill="1" applyBorder="1" applyAlignment="1">
      <alignment horizontal="right" wrapText="1"/>
    </xf>
    <xf numFmtId="0" fontId="86" fillId="0" borderId="38" xfId="0" applyFont="1" applyFill="1" applyBorder="1" applyAlignment="1">
      <alignment wrapText="1"/>
    </xf>
    <xf numFmtId="0" fontId="86" fillId="0" borderId="41" xfId="0" applyFont="1" applyFill="1" applyBorder="1" applyAlignment="1">
      <alignment wrapText="1"/>
    </xf>
    <xf numFmtId="0" fontId="88" fillId="0" borderId="42" xfId="0" applyFont="1" applyFill="1" applyBorder="1" applyAlignment="1">
      <alignment horizontal="left" wrapText="1"/>
    </xf>
    <xf numFmtId="21" fontId="88" fillId="0" borderId="38" xfId="0" applyNumberFormat="1" applyFont="1" applyFill="1" applyBorder="1" applyAlignment="1">
      <alignment horizontal="center" wrapText="1"/>
    </xf>
    <xf numFmtId="21" fontId="88" fillId="34" borderId="34" xfId="51" applyNumberFormat="1" applyFont="1" applyFill="1" applyBorder="1" applyAlignment="1">
      <alignment horizontal="center" wrapText="1"/>
      <protection/>
    </xf>
    <xf numFmtId="0" fontId="84" fillId="35" borderId="41" xfId="0" applyFont="1" applyFill="1" applyBorder="1" applyAlignment="1">
      <alignment wrapText="1"/>
    </xf>
    <xf numFmtId="0" fontId="82" fillId="0" borderId="38" xfId="0" applyFont="1" applyFill="1" applyBorder="1" applyAlignment="1">
      <alignment horizontal="right" wrapText="1"/>
    </xf>
    <xf numFmtId="0" fontId="82" fillId="0" borderId="38" xfId="0" applyFont="1" applyFill="1" applyBorder="1" applyAlignment="1">
      <alignment wrapText="1"/>
    </xf>
    <xf numFmtId="0" fontId="82" fillId="0" borderId="41" xfId="0" applyFont="1" applyFill="1" applyBorder="1" applyAlignment="1">
      <alignment wrapText="1"/>
    </xf>
    <xf numFmtId="0" fontId="84" fillId="0" borderId="42" xfId="0" applyFont="1" applyFill="1" applyBorder="1" applyAlignment="1">
      <alignment horizontal="left" wrapText="1"/>
    </xf>
    <xf numFmtId="21" fontId="84" fillId="0" borderId="38" xfId="0" applyNumberFormat="1" applyFont="1" applyFill="1" applyBorder="1" applyAlignment="1">
      <alignment horizontal="center" wrapText="1"/>
    </xf>
    <xf numFmtId="21" fontId="82" fillId="0" borderId="0" xfId="0" applyNumberFormat="1" applyFont="1" applyFill="1" applyBorder="1" applyAlignment="1">
      <alignment/>
    </xf>
    <xf numFmtId="21" fontId="86" fillId="0" borderId="0" xfId="0" applyNumberFormat="1" applyFont="1" applyFill="1" applyBorder="1" applyAlignment="1">
      <alignment/>
    </xf>
    <xf numFmtId="165" fontId="84" fillId="34" borderId="36" xfId="0" applyNumberFormat="1" applyFont="1" applyFill="1" applyBorder="1" applyAlignment="1">
      <alignment horizontal="center" wrapText="1"/>
    </xf>
    <xf numFmtId="0" fontId="84" fillId="0" borderId="41" xfId="0" applyFont="1" applyFill="1" applyBorder="1" applyAlignment="1">
      <alignment wrapText="1"/>
    </xf>
    <xf numFmtId="0" fontId="84" fillId="0" borderId="43" xfId="0" applyFont="1" applyFill="1" applyBorder="1" applyAlignment="1">
      <alignment wrapText="1"/>
    </xf>
    <xf numFmtId="0" fontId="82" fillId="0" borderId="44" xfId="0" applyFont="1" applyFill="1" applyBorder="1" applyAlignment="1">
      <alignment wrapText="1"/>
    </xf>
    <xf numFmtId="0" fontId="82" fillId="0" borderId="45" xfId="0" applyFont="1" applyFill="1" applyBorder="1" applyAlignment="1">
      <alignment horizontal="right" wrapText="1"/>
    </xf>
    <xf numFmtId="0" fontId="82" fillId="0" borderId="45" xfId="0" applyFont="1" applyFill="1" applyBorder="1" applyAlignment="1">
      <alignment wrapText="1"/>
    </xf>
    <xf numFmtId="0" fontId="82" fillId="0" borderId="43" xfId="0" applyFont="1" applyFill="1" applyBorder="1" applyAlignment="1">
      <alignment wrapText="1"/>
    </xf>
    <xf numFmtId="0" fontId="84" fillId="0" borderId="45" xfId="0" applyFont="1" applyFill="1" applyBorder="1" applyAlignment="1">
      <alignment wrapText="1"/>
    </xf>
    <xf numFmtId="0" fontId="84" fillId="0" borderId="46" xfId="0" applyFont="1" applyFill="1" applyBorder="1" applyAlignment="1">
      <alignment horizontal="left" wrapText="1"/>
    </xf>
    <xf numFmtId="21" fontId="84" fillId="0" borderId="47" xfId="51" applyNumberFormat="1" applyFont="1" applyFill="1" applyBorder="1" applyAlignment="1">
      <alignment horizontal="center" vertical="center" wrapText="1"/>
      <protection/>
    </xf>
    <xf numFmtId="21" fontId="84" fillId="34" borderId="47" xfId="51" applyNumberFormat="1" applyFont="1" applyFill="1" applyBorder="1" applyAlignment="1">
      <alignment horizontal="center" wrapText="1"/>
      <protection/>
    </xf>
    <xf numFmtId="21" fontId="84" fillId="0" borderId="47" xfId="51" applyNumberFormat="1" applyFont="1" applyFill="1" applyBorder="1" applyAlignment="1">
      <alignment horizontal="center" wrapText="1"/>
      <protection/>
    </xf>
    <xf numFmtId="21" fontId="84" fillId="33" borderId="48" xfId="0" applyNumberFormat="1" applyFont="1" applyFill="1" applyBorder="1" applyAlignment="1">
      <alignment horizontal="center" wrapText="1"/>
    </xf>
    <xf numFmtId="165" fontId="84" fillId="33" borderId="38" xfId="0" applyNumberFormat="1" applyFont="1" applyFill="1" applyBorder="1" applyAlignment="1">
      <alignment horizontal="center" wrapText="1"/>
    </xf>
    <xf numFmtId="21" fontId="84" fillId="33" borderId="42" xfId="0" applyNumberFormat="1" applyFont="1" applyFill="1" applyBorder="1" applyAlignment="1">
      <alignment horizontal="center"/>
    </xf>
    <xf numFmtId="0" fontId="82" fillId="0" borderId="49" xfId="0" applyFont="1" applyFill="1" applyBorder="1" applyAlignment="1">
      <alignment wrapText="1"/>
    </xf>
    <xf numFmtId="21" fontId="84" fillId="0" borderId="50" xfId="51" applyNumberFormat="1" applyFont="1" applyFill="1" applyBorder="1" applyAlignment="1">
      <alignment horizontal="center" vertical="center" wrapText="1"/>
      <protection/>
    </xf>
    <xf numFmtId="21" fontId="84" fillId="34" borderId="50" xfId="51" applyNumberFormat="1" applyFont="1" applyFill="1" applyBorder="1" applyAlignment="1">
      <alignment horizontal="center" wrapText="1"/>
      <protection/>
    </xf>
    <xf numFmtId="165" fontId="84" fillId="34" borderId="51" xfId="0" applyNumberFormat="1" applyFont="1" applyFill="1" applyBorder="1" applyAlignment="1">
      <alignment horizontal="center" wrapText="1"/>
    </xf>
    <xf numFmtId="0" fontId="82" fillId="0" borderId="51" xfId="0" applyFont="1" applyBorder="1" applyAlignment="1">
      <alignment/>
    </xf>
    <xf numFmtId="21" fontId="84" fillId="0" borderId="52" xfId="51" applyNumberFormat="1" applyFont="1" applyFill="1" applyBorder="1" applyAlignment="1">
      <alignment horizontal="center" vertical="center" wrapText="1"/>
      <protection/>
    </xf>
    <xf numFmtId="21" fontId="84" fillId="34" borderId="52" xfId="51" applyNumberFormat="1" applyFont="1" applyFill="1" applyBorder="1" applyAlignment="1">
      <alignment horizontal="center" wrapText="1"/>
      <protection/>
    </xf>
    <xf numFmtId="0" fontId="89" fillId="0" borderId="0" xfId="0" applyFont="1" applyFill="1" applyBorder="1" applyAlignment="1">
      <alignment/>
    </xf>
    <xf numFmtId="0" fontId="89" fillId="0" borderId="0" xfId="0" applyFont="1" applyBorder="1" applyAlignment="1">
      <alignment/>
    </xf>
    <xf numFmtId="21" fontId="88" fillId="33" borderId="48" xfId="0" applyNumberFormat="1" applyFont="1" applyFill="1" applyBorder="1" applyAlignment="1">
      <alignment horizontal="center" wrapText="1"/>
    </xf>
    <xf numFmtId="165" fontId="88" fillId="33" borderId="38" xfId="0" applyNumberFormat="1" applyFont="1" applyFill="1" applyBorder="1" applyAlignment="1">
      <alignment horizontal="center" wrapText="1"/>
    </xf>
    <xf numFmtId="21" fontId="88" fillId="33" borderId="42" xfId="0" applyNumberFormat="1" applyFont="1" applyFill="1" applyBorder="1" applyAlignment="1">
      <alignment horizontal="center"/>
    </xf>
    <xf numFmtId="21" fontId="88" fillId="0" borderId="53" xfId="51" applyNumberFormat="1" applyFont="1" applyFill="1" applyBorder="1" applyAlignment="1">
      <alignment horizontal="center" wrapText="1"/>
      <protection/>
    </xf>
    <xf numFmtId="21" fontId="88" fillId="34" borderId="53" xfId="51" applyNumberFormat="1" applyFont="1" applyFill="1" applyBorder="1" applyAlignment="1">
      <alignment horizontal="center" wrapText="1"/>
      <protection/>
    </xf>
    <xf numFmtId="0" fontId="35" fillId="0" borderId="38" xfId="0" applyFont="1" applyFill="1" applyBorder="1" applyAlignment="1">
      <alignment horizontal="center" wrapText="1"/>
    </xf>
    <xf numFmtId="21" fontId="84" fillId="0" borderId="52" xfId="51" applyNumberFormat="1" applyFont="1" applyFill="1" applyBorder="1" applyAlignment="1">
      <alignment horizontal="center" wrapText="1"/>
      <protection/>
    </xf>
    <xf numFmtId="21" fontId="84" fillId="34" borderId="52" xfId="51" applyNumberFormat="1" applyFont="1" applyFill="1" applyBorder="1" applyAlignment="1">
      <alignment horizontal="center" vertical="center" wrapText="1"/>
      <protection/>
    </xf>
    <xf numFmtId="0" fontId="82" fillId="0" borderId="54" xfId="0" applyFont="1" applyFill="1" applyBorder="1" applyAlignment="1">
      <alignment horizontal="right" wrapText="1"/>
    </xf>
    <xf numFmtId="0" fontId="83" fillId="0" borderId="45" xfId="0" applyFont="1" applyFill="1" applyBorder="1" applyAlignment="1">
      <alignment horizontal="center" wrapText="1"/>
    </xf>
    <xf numFmtId="21" fontId="84" fillId="33" borderId="55" xfId="0" applyNumberFormat="1" applyFont="1" applyFill="1" applyBorder="1" applyAlignment="1">
      <alignment horizontal="center" wrapText="1"/>
    </xf>
    <xf numFmtId="164" fontId="84" fillId="33" borderId="44" xfId="0" applyNumberFormat="1" applyFont="1" applyFill="1" applyBorder="1" applyAlignment="1">
      <alignment horizontal="center" wrapText="1"/>
    </xf>
    <xf numFmtId="165" fontId="84" fillId="33" borderId="45" xfId="0" applyNumberFormat="1" applyFont="1" applyFill="1" applyBorder="1" applyAlignment="1">
      <alignment horizontal="center" wrapText="1"/>
    </xf>
    <xf numFmtId="21" fontId="84" fillId="33" borderId="46" xfId="0" applyNumberFormat="1" applyFont="1" applyFill="1" applyBorder="1" applyAlignment="1">
      <alignment horizontal="center"/>
    </xf>
    <xf numFmtId="1" fontId="84" fillId="0" borderId="0" xfId="0" applyNumberFormat="1" applyFont="1" applyFill="1" applyBorder="1" applyAlignment="1">
      <alignment horizontal="center" wrapText="1"/>
    </xf>
    <xf numFmtId="21" fontId="84" fillId="0" borderId="56" xfId="0" applyNumberFormat="1" applyFont="1" applyFill="1" applyBorder="1" applyAlignment="1">
      <alignment horizontal="center"/>
    </xf>
    <xf numFmtId="165" fontId="84" fillId="0" borderId="0" xfId="0" applyNumberFormat="1" applyFont="1" applyFill="1" applyBorder="1" applyAlignment="1">
      <alignment horizontal="center" wrapText="1"/>
    </xf>
    <xf numFmtId="21" fontId="84" fillId="34" borderId="47" xfId="51" applyNumberFormat="1" applyFont="1" applyFill="1" applyBorder="1" applyAlignment="1">
      <alignment horizontal="center" vertical="center" wrapText="1"/>
      <protection/>
    </xf>
    <xf numFmtId="1" fontId="84" fillId="34" borderId="0" xfId="0" applyNumberFormat="1" applyFont="1" applyFill="1" applyBorder="1" applyAlignment="1">
      <alignment horizontal="center" wrapText="1"/>
    </xf>
    <xf numFmtId="0" fontId="90" fillId="0" borderId="0" xfId="0" applyFont="1" applyFill="1" applyBorder="1" applyAlignment="1">
      <alignment/>
    </xf>
    <xf numFmtId="0" fontId="90" fillId="0" borderId="0" xfId="0" applyFont="1" applyBorder="1" applyAlignment="1">
      <alignment/>
    </xf>
    <xf numFmtId="0" fontId="82" fillId="0" borderId="57" xfId="0" applyFont="1" applyFill="1" applyBorder="1" applyAlignment="1">
      <alignment horizontal="right" wrapText="1"/>
    </xf>
    <xf numFmtId="0" fontId="83" fillId="0" borderId="58" xfId="0" applyFont="1" applyFill="1" applyBorder="1" applyAlignment="1">
      <alignment horizontal="center" wrapText="1"/>
    </xf>
    <xf numFmtId="0" fontId="84" fillId="0" borderId="59" xfId="0" applyFont="1" applyFill="1" applyBorder="1" applyAlignment="1">
      <alignment wrapText="1"/>
    </xf>
    <xf numFmtId="21" fontId="84" fillId="33" borderId="57" xfId="0" applyNumberFormat="1" applyFont="1" applyFill="1" applyBorder="1" applyAlignment="1">
      <alignment horizontal="center" wrapText="1"/>
    </xf>
    <xf numFmtId="164" fontId="84" fillId="33" borderId="60" xfId="0" applyNumberFormat="1" applyFont="1" applyFill="1" applyBorder="1" applyAlignment="1">
      <alignment horizontal="center" wrapText="1"/>
    </xf>
    <xf numFmtId="165" fontId="84" fillId="33" borderId="58" xfId="0" applyNumberFormat="1" applyFont="1" applyFill="1" applyBorder="1" applyAlignment="1">
      <alignment horizontal="center" wrapText="1"/>
    </xf>
    <xf numFmtId="21" fontId="84" fillId="33" borderId="61" xfId="0" applyNumberFormat="1" applyFont="1" applyFill="1" applyBorder="1" applyAlignment="1">
      <alignment horizontal="center"/>
    </xf>
    <xf numFmtId="0" fontId="82" fillId="0" borderId="60" xfId="0" applyFont="1" applyFill="1" applyBorder="1" applyAlignment="1">
      <alignment wrapText="1"/>
    </xf>
    <xf numFmtId="0" fontId="82" fillId="0" borderId="58" xfId="0" applyFont="1" applyFill="1" applyBorder="1" applyAlignment="1">
      <alignment horizontal="right" wrapText="1"/>
    </xf>
    <xf numFmtId="0" fontId="82" fillId="0" borderId="58" xfId="0" applyFont="1" applyFill="1" applyBorder="1" applyAlignment="1">
      <alignment wrapText="1"/>
    </xf>
    <xf numFmtId="0" fontId="82" fillId="0" borderId="59" xfId="0" applyFont="1" applyFill="1" applyBorder="1" applyAlignment="1">
      <alignment wrapText="1"/>
    </xf>
    <xf numFmtId="0" fontId="84" fillId="0" borderId="58" xfId="0" applyFont="1" applyFill="1" applyBorder="1" applyAlignment="1">
      <alignment wrapText="1"/>
    </xf>
    <xf numFmtId="0" fontId="84" fillId="0" borderId="61" xfId="0" applyFont="1" applyFill="1" applyBorder="1" applyAlignment="1">
      <alignment horizontal="left" wrapText="1"/>
    </xf>
    <xf numFmtId="21" fontId="84" fillId="0" borderId="62" xfId="51" applyNumberFormat="1" applyFont="1" applyFill="1" applyBorder="1" applyAlignment="1">
      <alignment horizontal="center" wrapText="1"/>
      <protection/>
    </xf>
    <xf numFmtId="1" fontId="84" fillId="0" borderId="21" xfId="0" applyNumberFormat="1" applyFont="1" applyFill="1" applyBorder="1" applyAlignment="1">
      <alignment horizontal="center" wrapText="1"/>
    </xf>
    <xf numFmtId="21" fontId="84" fillId="0" borderId="61" xfId="0" applyNumberFormat="1" applyFont="1" applyFill="1" applyBorder="1" applyAlignment="1">
      <alignment horizontal="center"/>
    </xf>
    <xf numFmtId="165" fontId="84" fillId="0" borderId="21" xfId="0" applyNumberFormat="1" applyFont="1" applyFill="1" applyBorder="1" applyAlignment="1">
      <alignment horizontal="center" wrapText="1"/>
    </xf>
    <xf numFmtId="21" fontId="84" fillId="34" borderId="62" xfId="51" applyNumberFormat="1" applyFont="1" applyFill="1" applyBorder="1" applyAlignment="1">
      <alignment horizontal="center" vertical="center" wrapText="1"/>
      <protection/>
    </xf>
    <xf numFmtId="1" fontId="84" fillId="34" borderId="21" xfId="0" applyNumberFormat="1" applyFont="1" applyFill="1" applyBorder="1" applyAlignment="1">
      <alignment horizontal="center" wrapText="1"/>
    </xf>
    <xf numFmtId="0" fontId="86" fillId="0" borderId="21" xfId="0" applyFont="1" applyBorder="1" applyAlignment="1">
      <alignment/>
    </xf>
    <xf numFmtId="0" fontId="83" fillId="0" borderId="33" xfId="0" applyFont="1" applyFill="1" applyBorder="1" applyAlignment="1">
      <alignment horizontal="center" wrapText="1"/>
    </xf>
    <xf numFmtId="21" fontId="84" fillId="0" borderId="63" xfId="51" applyNumberFormat="1" applyFont="1" applyFill="1" applyBorder="1" applyAlignment="1">
      <alignment horizontal="center" wrapText="1"/>
      <protection/>
    </xf>
    <xf numFmtId="21" fontId="84" fillId="34" borderId="63" xfId="51" applyNumberFormat="1" applyFont="1" applyFill="1" applyBorder="1" applyAlignment="1">
      <alignment horizontal="center" wrapText="1"/>
      <protection/>
    </xf>
    <xf numFmtId="0" fontId="82" fillId="0" borderId="0" xfId="0" applyFont="1" applyAlignment="1">
      <alignment/>
    </xf>
    <xf numFmtId="0" fontId="86" fillId="0" borderId="36" xfId="0" applyFont="1" applyBorder="1" applyAlignment="1">
      <alignment/>
    </xf>
    <xf numFmtId="21" fontId="84" fillId="0" borderId="50" xfId="51" applyNumberFormat="1" applyFont="1" applyFill="1" applyBorder="1" applyAlignment="1">
      <alignment horizontal="center" wrapText="1"/>
      <protection/>
    </xf>
    <xf numFmtId="21" fontId="84" fillId="34" borderId="50" xfId="51" applyNumberFormat="1" applyFont="1" applyFill="1" applyBorder="1" applyAlignment="1">
      <alignment horizontal="center" vertical="center" wrapText="1"/>
      <protection/>
    </xf>
    <xf numFmtId="21" fontId="84" fillId="34" borderId="63" xfId="51" applyNumberFormat="1" applyFont="1" applyFill="1" applyBorder="1" applyAlignment="1">
      <alignment horizontal="center" vertical="center" wrapText="1"/>
      <protection/>
    </xf>
    <xf numFmtId="164" fontId="84" fillId="33" borderId="38" xfId="0" applyNumberFormat="1" applyFont="1" applyFill="1" applyBorder="1" applyAlignment="1">
      <alignment horizontal="center" wrapText="1"/>
    </xf>
    <xf numFmtId="21" fontId="84" fillId="0" borderId="63" xfId="51" applyNumberFormat="1" applyFont="1" applyFill="1" applyBorder="1" applyAlignment="1">
      <alignment horizontal="center" vertical="center" wrapText="1"/>
      <protection/>
    </xf>
    <xf numFmtId="0" fontId="82" fillId="0" borderId="36" xfId="0" applyFont="1" applyBorder="1" applyAlignment="1">
      <alignment/>
    </xf>
    <xf numFmtId="0" fontId="84" fillId="35" borderId="43" xfId="0" applyFont="1" applyFill="1" applyBorder="1" applyAlignment="1">
      <alignment wrapText="1"/>
    </xf>
    <xf numFmtId="0" fontId="82" fillId="0" borderId="64" xfId="0" applyFont="1" applyFill="1" applyBorder="1" applyAlignment="1">
      <alignment wrapText="1"/>
    </xf>
    <xf numFmtId="21" fontId="84" fillId="0" borderId="65" xfId="51" applyNumberFormat="1" applyFont="1" applyFill="1" applyBorder="1" applyAlignment="1">
      <alignment horizontal="center" wrapText="1"/>
      <protection/>
    </xf>
    <xf numFmtId="21" fontId="84" fillId="34" borderId="65" xfId="51" applyNumberFormat="1" applyFont="1" applyFill="1" applyBorder="1" applyAlignment="1">
      <alignment horizontal="center" vertical="center" wrapText="1"/>
      <protection/>
    </xf>
    <xf numFmtId="0" fontId="86" fillId="0" borderId="54" xfId="0" applyFont="1" applyFill="1" applyBorder="1" applyAlignment="1">
      <alignment horizontal="right" wrapText="1"/>
    </xf>
    <xf numFmtId="0" fontId="88" fillId="0" borderId="43" xfId="0" applyFont="1" applyFill="1" applyBorder="1" applyAlignment="1">
      <alignment wrapText="1"/>
    </xf>
    <xf numFmtId="164" fontId="88" fillId="33" borderId="38" xfId="0" applyNumberFormat="1" applyFont="1" applyFill="1" applyBorder="1" applyAlignment="1">
      <alignment horizontal="center" wrapText="1"/>
    </xf>
    <xf numFmtId="0" fontId="86" fillId="0" borderId="64" xfId="0" applyFont="1" applyFill="1" applyBorder="1" applyAlignment="1">
      <alignment wrapText="1"/>
    </xf>
    <xf numFmtId="0" fontId="86" fillId="0" borderId="45" xfId="0" applyFont="1" applyFill="1" applyBorder="1" applyAlignment="1">
      <alignment horizontal="right" wrapText="1"/>
    </xf>
    <xf numFmtId="0" fontId="86" fillId="0" borderId="45" xfId="0" applyFont="1" applyFill="1" applyBorder="1" applyAlignment="1">
      <alignment wrapText="1"/>
    </xf>
    <xf numFmtId="0" fontId="86" fillId="0" borderId="43" xfId="0" applyFont="1" applyFill="1" applyBorder="1" applyAlignment="1">
      <alignment wrapText="1"/>
    </xf>
    <xf numFmtId="0" fontId="88" fillId="0" borderId="45" xfId="0" applyFont="1" applyFill="1" applyBorder="1" applyAlignment="1">
      <alignment wrapText="1"/>
    </xf>
    <xf numFmtId="0" fontId="88" fillId="0" borderId="46" xfId="0" applyFont="1" applyFill="1" applyBorder="1" applyAlignment="1">
      <alignment horizontal="left" wrapText="1"/>
    </xf>
    <xf numFmtId="21" fontId="88" fillId="0" borderId="65" xfId="51" applyNumberFormat="1" applyFont="1" applyFill="1" applyBorder="1" applyAlignment="1">
      <alignment horizontal="center" vertical="center" wrapText="1"/>
      <protection/>
    </xf>
    <xf numFmtId="21" fontId="88" fillId="34" borderId="65" xfId="51" applyNumberFormat="1" applyFont="1" applyFill="1" applyBorder="1" applyAlignment="1">
      <alignment horizontal="center" vertical="center" wrapText="1"/>
      <protection/>
    </xf>
    <xf numFmtId="1" fontId="88" fillId="34" borderId="0" xfId="0" applyNumberFormat="1" applyFont="1" applyFill="1" applyBorder="1" applyAlignment="1">
      <alignment horizontal="center" wrapText="1"/>
    </xf>
    <xf numFmtId="0" fontId="82" fillId="0" borderId="66" xfId="0" applyFont="1" applyBorder="1" applyAlignment="1">
      <alignment/>
    </xf>
    <xf numFmtId="0" fontId="86" fillId="0" borderId="48" xfId="0" applyFont="1" applyFill="1" applyBorder="1" applyAlignment="1">
      <alignment horizontal="right" wrapText="1"/>
    </xf>
    <xf numFmtId="0" fontId="88" fillId="35" borderId="41" xfId="0" applyFont="1" applyFill="1" applyBorder="1" applyAlignment="1">
      <alignment wrapText="1"/>
    </xf>
    <xf numFmtId="0" fontId="86" fillId="0" borderId="49" xfId="0" applyFont="1" applyFill="1" applyBorder="1" applyAlignment="1">
      <alignment wrapText="1"/>
    </xf>
    <xf numFmtId="21" fontId="88" fillId="0" borderId="50" xfId="51" applyNumberFormat="1" applyFont="1" applyFill="1" applyBorder="1" applyAlignment="1">
      <alignment horizontal="center" wrapText="1"/>
      <protection/>
    </xf>
    <xf numFmtId="21" fontId="88" fillId="0" borderId="34" xfId="0" applyNumberFormat="1" applyFont="1" applyFill="1" applyBorder="1" applyAlignment="1">
      <alignment horizontal="center" wrapText="1"/>
    </xf>
    <xf numFmtId="21" fontId="88" fillId="34" borderId="50" xfId="51" applyNumberFormat="1" applyFont="1" applyFill="1" applyBorder="1" applyAlignment="1">
      <alignment horizontal="center" wrapText="1"/>
      <protection/>
    </xf>
    <xf numFmtId="1" fontId="88" fillId="34" borderId="51" xfId="0" applyNumberFormat="1" applyFont="1" applyFill="1" applyBorder="1" applyAlignment="1">
      <alignment horizontal="center" wrapText="1"/>
    </xf>
    <xf numFmtId="0" fontId="82" fillId="0" borderId="21" xfId="0" applyFont="1" applyBorder="1" applyAlignment="1">
      <alignment/>
    </xf>
    <xf numFmtId="0" fontId="88" fillId="0" borderId="33" xfId="0" applyFont="1" applyFill="1" applyBorder="1" applyAlignment="1">
      <alignment wrapText="1"/>
    </xf>
    <xf numFmtId="21" fontId="88" fillId="0" borderId="63" xfId="51" applyNumberFormat="1" applyFont="1" applyFill="1" applyBorder="1" applyAlignment="1">
      <alignment horizontal="center" vertical="center" wrapText="1"/>
      <protection/>
    </xf>
    <xf numFmtId="21" fontId="88" fillId="34" borderId="63" xfId="51" applyNumberFormat="1" applyFont="1" applyFill="1" applyBorder="1" applyAlignment="1">
      <alignment horizontal="center" wrapText="1"/>
      <protection/>
    </xf>
    <xf numFmtId="165" fontId="88" fillId="34" borderId="36" xfId="0" applyNumberFormat="1" applyFont="1" applyFill="1" applyBorder="1" applyAlignment="1">
      <alignment horizontal="center" wrapText="1"/>
    </xf>
    <xf numFmtId="0" fontId="82" fillId="0" borderId="15" xfId="0" applyFont="1" applyBorder="1" applyAlignment="1">
      <alignment/>
    </xf>
    <xf numFmtId="21" fontId="88" fillId="0" borderId="63" xfId="51" applyNumberFormat="1" applyFont="1" applyFill="1" applyBorder="1" applyAlignment="1">
      <alignment horizontal="center" wrapText="1"/>
      <protection/>
    </xf>
    <xf numFmtId="0" fontId="82" fillId="0" borderId="38" xfId="0" applyFont="1" applyFill="1" applyBorder="1" applyAlignment="1">
      <alignment horizontal="center" wrapText="1"/>
    </xf>
    <xf numFmtId="0" fontId="86" fillId="0" borderId="51" xfId="0" applyFont="1" applyBorder="1" applyAlignment="1">
      <alignment/>
    </xf>
    <xf numFmtId="0" fontId="82" fillId="0" borderId="33" xfId="0" applyFont="1" applyFill="1" applyBorder="1" applyAlignment="1">
      <alignment horizontal="center" wrapText="1"/>
    </xf>
    <xf numFmtId="0" fontId="83" fillId="0" borderId="30" xfId="0" applyFont="1" applyFill="1" applyBorder="1" applyAlignment="1">
      <alignment horizontal="center" wrapText="1"/>
    </xf>
    <xf numFmtId="0" fontId="87" fillId="0" borderId="30" xfId="0" applyFont="1" applyFill="1" applyBorder="1" applyAlignment="1">
      <alignment horizontal="center" wrapText="1"/>
    </xf>
    <xf numFmtId="0" fontId="88" fillId="35" borderId="39" xfId="0" applyFont="1" applyFill="1" applyBorder="1" applyAlignment="1">
      <alignment wrapText="1"/>
    </xf>
    <xf numFmtId="21" fontId="88" fillId="34" borderId="63" xfId="51" applyNumberFormat="1" applyFont="1" applyFill="1" applyBorder="1" applyAlignment="1">
      <alignment horizontal="center" vertical="center" wrapText="1"/>
      <protection/>
    </xf>
    <xf numFmtId="0" fontId="82" fillId="0" borderId="67" xfId="0" applyFont="1" applyFill="1" applyBorder="1" applyAlignment="1">
      <alignment horizontal="right" wrapText="1"/>
    </xf>
    <xf numFmtId="0" fontId="84" fillId="0" borderId="68" xfId="0" applyFont="1" applyFill="1" applyBorder="1" applyAlignment="1">
      <alignment wrapText="1"/>
    </xf>
    <xf numFmtId="21" fontId="84" fillId="33" borderId="69" xfId="0" applyNumberFormat="1" applyFont="1" applyFill="1" applyBorder="1" applyAlignment="1">
      <alignment horizontal="center" wrapText="1"/>
    </xf>
    <xf numFmtId="164" fontId="84" fillId="33" borderId="70" xfId="0" applyNumberFormat="1" applyFont="1" applyFill="1" applyBorder="1" applyAlignment="1">
      <alignment horizontal="center" wrapText="1"/>
    </xf>
    <xf numFmtId="165" fontId="84" fillId="33" borderId="70" xfId="0" applyNumberFormat="1" applyFont="1" applyFill="1" applyBorder="1" applyAlignment="1">
      <alignment horizontal="center" wrapText="1"/>
    </xf>
    <xf numFmtId="21" fontId="84" fillId="33" borderId="71" xfId="0" applyNumberFormat="1" applyFont="1" applyFill="1" applyBorder="1" applyAlignment="1">
      <alignment horizontal="center"/>
    </xf>
    <xf numFmtId="0" fontId="82" fillId="0" borderId="72" xfId="0" applyFont="1" applyFill="1" applyBorder="1" applyAlignment="1">
      <alignment wrapText="1"/>
    </xf>
    <xf numFmtId="0" fontId="82" fillId="0" borderId="73" xfId="0" applyFont="1" applyFill="1" applyBorder="1" applyAlignment="1">
      <alignment horizontal="right" wrapText="1"/>
    </xf>
    <xf numFmtId="0" fontId="82" fillId="0" borderId="73" xfId="0" applyFont="1" applyFill="1" applyBorder="1" applyAlignment="1">
      <alignment wrapText="1"/>
    </xf>
    <xf numFmtId="0" fontId="82" fillId="0" borderId="68" xfId="0" applyFont="1" applyFill="1" applyBorder="1" applyAlignment="1">
      <alignment wrapText="1"/>
    </xf>
    <xf numFmtId="0" fontId="84" fillId="0" borderId="70" xfId="0" applyFont="1" applyFill="1" applyBorder="1" applyAlignment="1">
      <alignment wrapText="1"/>
    </xf>
    <xf numFmtId="0" fontId="84" fillId="0" borderId="74" xfId="0" applyFont="1" applyFill="1" applyBorder="1" applyAlignment="1">
      <alignment horizontal="left" wrapText="1"/>
    </xf>
    <xf numFmtId="1" fontId="84" fillId="0" borderId="75" xfId="0" applyNumberFormat="1" applyFont="1" applyFill="1" applyBorder="1" applyAlignment="1">
      <alignment horizontal="center" wrapText="1"/>
    </xf>
    <xf numFmtId="21" fontId="84" fillId="0" borderId="74" xfId="0" applyNumberFormat="1" applyFont="1" applyFill="1" applyBorder="1" applyAlignment="1">
      <alignment horizontal="center"/>
    </xf>
    <xf numFmtId="21" fontId="84" fillId="0" borderId="76" xfId="51" applyNumberFormat="1" applyFont="1" applyFill="1" applyBorder="1" applyAlignment="1">
      <alignment horizontal="center" wrapText="1"/>
      <protection/>
    </xf>
    <xf numFmtId="165" fontId="84" fillId="0" borderId="75" xfId="0" applyNumberFormat="1" applyFont="1" applyFill="1" applyBorder="1" applyAlignment="1">
      <alignment horizontal="center" wrapText="1"/>
    </xf>
    <xf numFmtId="21" fontId="84" fillId="34" borderId="77" xfId="51" applyNumberFormat="1" applyFont="1" applyFill="1" applyBorder="1" applyAlignment="1">
      <alignment horizontal="center" vertical="center" wrapText="1"/>
      <protection/>
    </xf>
    <xf numFmtId="1" fontId="84" fillId="34" borderId="75" xfId="0" applyNumberFormat="1" applyFont="1" applyFill="1" applyBorder="1" applyAlignment="1">
      <alignment horizontal="center" wrapText="1"/>
    </xf>
    <xf numFmtId="0" fontId="82" fillId="0" borderId="75" xfId="0" applyFont="1" applyBorder="1" applyAlignment="1">
      <alignment/>
    </xf>
    <xf numFmtId="0" fontId="82" fillId="0" borderId="78" xfId="0" applyFont="1" applyBorder="1" applyAlignment="1">
      <alignment/>
    </xf>
    <xf numFmtId="0" fontId="91" fillId="0" borderId="37" xfId="0" applyFont="1" applyFill="1" applyBorder="1" applyAlignment="1">
      <alignment horizontal="right" wrapText="1"/>
    </xf>
    <xf numFmtId="0" fontId="92" fillId="0" borderId="33" xfId="0" applyFont="1" applyFill="1" applyBorder="1" applyAlignment="1">
      <alignment horizontal="center" wrapText="1"/>
    </xf>
    <xf numFmtId="0" fontId="93" fillId="0" borderId="39" xfId="0" applyFont="1" applyFill="1" applyBorder="1" applyAlignment="1">
      <alignment wrapText="1"/>
    </xf>
    <xf numFmtId="21" fontId="93" fillId="33" borderId="37" xfId="0" applyNumberFormat="1" applyFont="1" applyFill="1" applyBorder="1" applyAlignment="1">
      <alignment horizontal="center" wrapText="1"/>
    </xf>
    <xf numFmtId="164" fontId="93" fillId="33" borderId="33" xfId="0" applyNumberFormat="1" applyFont="1" applyFill="1" applyBorder="1" applyAlignment="1">
      <alignment horizontal="center" wrapText="1"/>
    </xf>
    <xf numFmtId="165" fontId="93" fillId="33" borderId="33" xfId="0" applyNumberFormat="1" applyFont="1" applyFill="1" applyBorder="1" applyAlignment="1">
      <alignment horizontal="center" wrapText="1"/>
    </xf>
    <xf numFmtId="21" fontId="93" fillId="33" borderId="40" xfId="0" applyNumberFormat="1" applyFont="1" applyFill="1" applyBorder="1" applyAlignment="1">
      <alignment horizontal="center"/>
    </xf>
    <xf numFmtId="0" fontId="91" fillId="0" borderId="30" xfId="0" applyFont="1" applyFill="1" applyBorder="1" applyAlignment="1">
      <alignment wrapText="1"/>
    </xf>
    <xf numFmtId="0" fontId="91" fillId="0" borderId="33" xfId="0" applyFont="1" applyFill="1" applyBorder="1" applyAlignment="1">
      <alignment horizontal="right" wrapText="1"/>
    </xf>
    <xf numFmtId="0" fontId="91" fillId="0" borderId="33" xfId="0" applyFont="1" applyFill="1" applyBorder="1" applyAlignment="1">
      <alignment wrapText="1"/>
    </xf>
    <xf numFmtId="0" fontId="91" fillId="0" borderId="39" xfId="0" applyFont="1" applyFill="1" applyBorder="1" applyAlignment="1">
      <alignment wrapText="1"/>
    </xf>
    <xf numFmtId="0" fontId="93" fillId="0" borderId="33" xfId="0" applyFont="1" applyFill="1" applyBorder="1" applyAlignment="1">
      <alignment wrapText="1"/>
    </xf>
    <xf numFmtId="0" fontId="93" fillId="0" borderId="40" xfId="0" applyFont="1" applyFill="1" applyBorder="1" applyAlignment="1">
      <alignment horizontal="left" wrapText="1"/>
    </xf>
    <xf numFmtId="21" fontId="93" fillId="0" borderId="63" xfId="51" applyNumberFormat="1" applyFont="1" applyFill="1" applyBorder="1" applyAlignment="1">
      <alignment horizontal="center" wrapText="1"/>
      <protection/>
    </xf>
    <xf numFmtId="1" fontId="93" fillId="0" borderId="36" xfId="0" applyNumberFormat="1" applyFont="1" applyFill="1" applyBorder="1" applyAlignment="1">
      <alignment horizontal="center" wrapText="1"/>
    </xf>
    <xf numFmtId="21" fontId="93" fillId="0" borderId="40" xfId="0" applyNumberFormat="1" applyFont="1" applyFill="1" applyBorder="1" applyAlignment="1">
      <alignment horizontal="center"/>
    </xf>
    <xf numFmtId="21" fontId="93" fillId="0" borderId="52" xfId="51" applyNumberFormat="1" applyFont="1" applyFill="1" applyBorder="1" applyAlignment="1">
      <alignment horizontal="center" wrapText="1"/>
      <protection/>
    </xf>
    <xf numFmtId="165" fontId="93" fillId="0" borderId="36" xfId="0" applyNumberFormat="1" applyFont="1" applyFill="1" applyBorder="1" applyAlignment="1">
      <alignment horizontal="center" wrapText="1"/>
    </xf>
    <xf numFmtId="21" fontId="93" fillId="34" borderId="63" xfId="51" applyNumberFormat="1" applyFont="1" applyFill="1" applyBorder="1" applyAlignment="1">
      <alignment horizontal="center" vertical="center" wrapText="1"/>
      <protection/>
    </xf>
    <xf numFmtId="1" fontId="93" fillId="34" borderId="36" xfId="0" applyNumberFormat="1" applyFont="1" applyFill="1" applyBorder="1" applyAlignment="1">
      <alignment horizontal="center" wrapText="1"/>
    </xf>
    <xf numFmtId="0" fontId="91" fillId="0" borderId="0" xfId="0" applyFont="1" applyFill="1" applyBorder="1" applyAlignment="1">
      <alignment/>
    </xf>
    <xf numFmtId="0" fontId="91" fillId="0" borderId="0" xfId="0" applyFont="1" applyBorder="1" applyAlignment="1">
      <alignment/>
    </xf>
    <xf numFmtId="0" fontId="91" fillId="0" borderId="36" xfId="0" applyFont="1" applyBorder="1" applyAlignment="1">
      <alignment/>
    </xf>
    <xf numFmtId="0" fontId="93" fillId="35" borderId="39" xfId="0" applyFont="1" applyFill="1" applyBorder="1" applyAlignment="1">
      <alignment wrapText="1"/>
    </xf>
    <xf numFmtId="21" fontId="93" fillId="33" borderId="48" xfId="0" applyNumberFormat="1" applyFont="1" applyFill="1" applyBorder="1" applyAlignment="1">
      <alignment horizontal="center" wrapText="1"/>
    </xf>
    <xf numFmtId="164" fontId="93" fillId="33" borderId="38" xfId="0" applyNumberFormat="1" applyFont="1" applyFill="1" applyBorder="1" applyAlignment="1">
      <alignment horizontal="center" wrapText="1"/>
    </xf>
    <xf numFmtId="165" fontId="93" fillId="33" borderId="38" xfId="0" applyNumberFormat="1" applyFont="1" applyFill="1" applyBorder="1" applyAlignment="1">
      <alignment horizontal="center" wrapText="1"/>
    </xf>
    <xf numFmtId="21" fontId="93" fillId="33" borderId="42" xfId="0" applyNumberFormat="1" applyFont="1" applyFill="1" applyBorder="1" applyAlignment="1">
      <alignment horizontal="center"/>
    </xf>
    <xf numFmtId="0" fontId="93" fillId="0" borderId="38" xfId="0" applyFont="1" applyFill="1" applyBorder="1" applyAlignment="1">
      <alignment wrapText="1"/>
    </xf>
    <xf numFmtId="21" fontId="93" fillId="0" borderId="34" xfId="51" applyNumberFormat="1" applyFont="1" applyFill="1" applyBorder="1" applyAlignment="1">
      <alignment horizontal="center" wrapText="1"/>
      <protection/>
    </xf>
    <xf numFmtId="21" fontId="93" fillId="0" borderId="38" xfId="0" applyNumberFormat="1" applyFont="1" applyFill="1" applyBorder="1" applyAlignment="1">
      <alignment horizontal="center" wrapText="1"/>
    </xf>
    <xf numFmtId="0" fontId="91" fillId="0" borderId="51" xfId="0" applyFont="1" applyBorder="1" applyAlignment="1">
      <alignment/>
    </xf>
    <xf numFmtId="0" fontId="87" fillId="0" borderId="33" xfId="0" applyFont="1" applyFill="1" applyBorder="1" applyAlignment="1">
      <alignment horizontal="center" wrapText="1"/>
    </xf>
    <xf numFmtId="21" fontId="93" fillId="0" borderId="63" xfId="51" applyNumberFormat="1" applyFont="1" applyFill="1" applyBorder="1" applyAlignment="1">
      <alignment horizontal="center" vertical="center" wrapText="1"/>
      <protection/>
    </xf>
    <xf numFmtId="21" fontId="93" fillId="34" borderId="63" xfId="51" applyNumberFormat="1" applyFont="1" applyFill="1" applyBorder="1" applyAlignment="1">
      <alignment horizontal="center" wrapText="1"/>
      <protection/>
    </xf>
    <xf numFmtId="21" fontId="88" fillId="0" borderId="48" xfId="51" applyNumberFormat="1" applyFont="1" applyFill="1" applyBorder="1" applyAlignment="1">
      <alignment horizontal="center" wrapText="1"/>
      <protection/>
    </xf>
    <xf numFmtId="0" fontId="94" fillId="0" borderId="0" xfId="0" applyFont="1" applyFill="1" applyBorder="1" applyAlignment="1">
      <alignment/>
    </xf>
    <xf numFmtId="0" fontId="94" fillId="0" borderId="0" xfId="0" applyFont="1" applyBorder="1" applyAlignment="1">
      <alignment/>
    </xf>
    <xf numFmtId="0" fontId="94" fillId="0" borderId="51" xfId="0" applyFont="1" applyBorder="1" applyAlignment="1">
      <alignment/>
    </xf>
    <xf numFmtId="0" fontId="86" fillId="0" borderId="38" xfId="0" applyFont="1" applyFill="1" applyBorder="1" applyAlignment="1">
      <alignment horizontal="center" wrapText="1"/>
    </xf>
    <xf numFmtId="21" fontId="88" fillId="0" borderId="52" xfId="0" applyNumberFormat="1" applyFont="1" applyFill="1" applyBorder="1" applyAlignment="1">
      <alignment horizontal="center" wrapText="1"/>
    </xf>
    <xf numFmtId="0" fontId="91" fillId="0" borderId="30" xfId="0" applyFont="1" applyFill="1" applyBorder="1" applyAlignment="1">
      <alignment horizontal="center" wrapText="1"/>
    </xf>
    <xf numFmtId="21" fontId="93" fillId="0" borderId="38" xfId="51" applyNumberFormat="1" applyFont="1" applyFill="1" applyBorder="1" applyAlignment="1">
      <alignment horizontal="center" wrapText="1"/>
      <protection/>
    </xf>
    <xf numFmtId="0" fontId="86" fillId="0" borderId="30" xfId="0" applyFont="1" applyFill="1" applyBorder="1" applyAlignment="1">
      <alignment horizontal="center" wrapText="1"/>
    </xf>
    <xf numFmtId="0" fontId="95" fillId="0" borderId="54" xfId="0" applyFont="1" applyFill="1" applyBorder="1" applyAlignment="1">
      <alignment horizontal="right" wrapText="1"/>
    </xf>
    <xf numFmtId="0" fontId="96" fillId="0" borderId="79" xfId="0" applyFont="1" applyFill="1" applyBorder="1" applyAlignment="1">
      <alignment wrapText="1"/>
    </xf>
    <xf numFmtId="21" fontId="96" fillId="33" borderId="54" xfId="0" applyNumberFormat="1" applyFont="1" applyFill="1" applyBorder="1" applyAlignment="1">
      <alignment horizontal="center" wrapText="1"/>
    </xf>
    <xf numFmtId="164" fontId="96" fillId="33" borderId="44" xfId="0" applyNumberFormat="1" applyFont="1" applyFill="1" applyBorder="1" applyAlignment="1">
      <alignment horizontal="center" wrapText="1"/>
    </xf>
    <xf numFmtId="166" fontId="96" fillId="33" borderId="80" xfId="0" applyNumberFormat="1" applyFont="1" applyFill="1" applyBorder="1" applyAlignment="1">
      <alignment horizontal="center" wrapText="1"/>
    </xf>
    <xf numFmtId="21" fontId="96" fillId="33" borderId="56" xfId="0" applyNumberFormat="1" applyFont="1" applyFill="1" applyBorder="1" applyAlignment="1">
      <alignment horizontal="center"/>
    </xf>
    <xf numFmtId="0" fontId="95" fillId="0" borderId="44" xfId="0" applyFont="1" applyFill="1" applyBorder="1" applyAlignment="1">
      <alignment wrapText="1"/>
    </xf>
    <xf numFmtId="0" fontId="95" fillId="0" borderId="80" xfId="0" applyFont="1" applyFill="1" applyBorder="1" applyAlignment="1">
      <alignment horizontal="right" wrapText="1"/>
    </xf>
    <xf numFmtId="0" fontId="95" fillId="0" borderId="80" xfId="0" applyFont="1" applyFill="1" applyBorder="1" applyAlignment="1">
      <alignment wrapText="1"/>
    </xf>
    <xf numFmtId="0" fontId="95" fillId="0" borderId="79" xfId="0" applyFont="1" applyFill="1" applyBorder="1" applyAlignment="1">
      <alignment wrapText="1"/>
    </xf>
    <xf numFmtId="0" fontId="96" fillId="0" borderId="56" xfId="0" applyFont="1" applyFill="1" applyBorder="1" applyAlignment="1">
      <alignment horizontal="left" wrapText="1"/>
    </xf>
    <xf numFmtId="21" fontId="96" fillId="0" borderId="81" xfId="51" applyNumberFormat="1" applyFont="1" applyFill="1" applyBorder="1" applyAlignment="1">
      <alignment horizontal="center" vertical="center" wrapText="1"/>
      <protection/>
    </xf>
    <xf numFmtId="1" fontId="96" fillId="0" borderId="0" xfId="0" applyNumberFormat="1" applyFont="1" applyFill="1" applyBorder="1" applyAlignment="1">
      <alignment horizontal="center" wrapText="1"/>
    </xf>
    <xf numFmtId="21" fontId="96" fillId="0" borderId="56" xfId="0" applyNumberFormat="1" applyFont="1" applyFill="1" applyBorder="1" applyAlignment="1">
      <alignment horizontal="center"/>
    </xf>
    <xf numFmtId="166" fontId="96" fillId="0" borderId="0" xfId="0" applyNumberFormat="1" applyFont="1" applyFill="1" applyBorder="1" applyAlignment="1">
      <alignment horizontal="center" wrapText="1"/>
    </xf>
    <xf numFmtId="21" fontId="96" fillId="34" borderId="81" xfId="51" applyNumberFormat="1" applyFont="1" applyFill="1" applyBorder="1" applyAlignment="1">
      <alignment horizontal="center" vertical="center" wrapText="1"/>
      <protection/>
    </xf>
    <xf numFmtId="1" fontId="96" fillId="34" borderId="0" xfId="0" applyNumberFormat="1" applyFont="1" applyFill="1" applyBorder="1" applyAlignment="1">
      <alignment horizontal="center" wrapText="1"/>
    </xf>
    <xf numFmtId="0" fontId="97" fillId="0" borderId="0" xfId="0" applyFont="1" applyFill="1" applyBorder="1" applyAlignment="1">
      <alignment/>
    </xf>
    <xf numFmtId="0" fontId="97" fillId="0" borderId="0" xfId="0" applyFont="1" applyBorder="1" applyAlignment="1">
      <alignment/>
    </xf>
    <xf numFmtId="0" fontId="95" fillId="0" borderId="48" xfId="0" applyFont="1" applyFill="1" applyBorder="1" applyAlignment="1">
      <alignment horizontal="right" wrapText="1"/>
    </xf>
    <xf numFmtId="0" fontId="98" fillId="0" borderId="38" xfId="0" applyFont="1" applyFill="1" applyBorder="1" applyAlignment="1">
      <alignment horizontal="center" wrapText="1"/>
    </xf>
    <xf numFmtId="0" fontId="96" fillId="0" borderId="41" xfId="0" applyFont="1" applyFill="1" applyBorder="1" applyAlignment="1">
      <alignment wrapText="1"/>
    </xf>
    <xf numFmtId="21" fontId="96" fillId="33" borderId="48" xfId="0" applyNumberFormat="1" applyFont="1" applyFill="1" applyBorder="1" applyAlignment="1">
      <alignment horizontal="center" wrapText="1"/>
    </xf>
    <xf numFmtId="164" fontId="96" fillId="33" borderId="49" xfId="0" applyNumberFormat="1" applyFont="1" applyFill="1" applyBorder="1" applyAlignment="1">
      <alignment horizontal="center" wrapText="1"/>
    </xf>
    <xf numFmtId="166" fontId="96" fillId="33" borderId="38" xfId="0" applyNumberFormat="1" applyFont="1" applyFill="1" applyBorder="1" applyAlignment="1">
      <alignment horizontal="center" wrapText="1"/>
    </xf>
    <xf numFmtId="21" fontId="96" fillId="33" borderId="42" xfId="0" applyNumberFormat="1" applyFont="1" applyFill="1" applyBorder="1" applyAlignment="1">
      <alignment horizontal="center"/>
    </xf>
    <xf numFmtId="0" fontId="95" fillId="0" borderId="49" xfId="0" applyFont="1" applyFill="1" applyBorder="1" applyAlignment="1">
      <alignment wrapText="1"/>
    </xf>
    <xf numFmtId="0" fontId="95" fillId="0" borderId="38" xfId="0" applyFont="1" applyFill="1" applyBorder="1" applyAlignment="1">
      <alignment horizontal="right" wrapText="1"/>
    </xf>
    <xf numFmtId="0" fontId="95" fillId="0" borderId="38" xfId="0" applyFont="1" applyFill="1" applyBorder="1" applyAlignment="1">
      <alignment wrapText="1"/>
    </xf>
    <xf numFmtId="0" fontId="95" fillId="0" borderId="41" xfId="0" applyFont="1" applyFill="1" applyBorder="1" applyAlignment="1">
      <alignment wrapText="1"/>
    </xf>
    <xf numFmtId="0" fontId="96" fillId="0" borderId="42" xfId="0" applyFont="1" applyFill="1" applyBorder="1" applyAlignment="1">
      <alignment horizontal="left" wrapText="1"/>
    </xf>
    <xf numFmtId="21" fontId="96" fillId="0" borderId="50" xfId="51" applyNumberFormat="1" applyFont="1" applyFill="1" applyBorder="1" applyAlignment="1">
      <alignment horizontal="center" vertical="center" wrapText="1"/>
      <protection/>
    </xf>
    <xf numFmtId="1" fontId="96" fillId="0" borderId="51" xfId="0" applyNumberFormat="1" applyFont="1" applyFill="1" applyBorder="1" applyAlignment="1">
      <alignment horizontal="center" wrapText="1"/>
    </xf>
    <xf numFmtId="21" fontId="96" fillId="0" borderId="42" xfId="0" applyNumberFormat="1" applyFont="1" applyFill="1" applyBorder="1" applyAlignment="1">
      <alignment horizontal="center"/>
    </xf>
    <xf numFmtId="21" fontId="98" fillId="0" borderId="38" xfId="0" applyNumberFormat="1" applyFont="1" applyFill="1" applyBorder="1" applyAlignment="1">
      <alignment horizontal="center" wrapText="1"/>
    </xf>
    <xf numFmtId="21" fontId="96" fillId="0" borderId="82" xfId="51" applyNumberFormat="1" applyFont="1" applyFill="1" applyBorder="1" applyAlignment="1">
      <alignment horizontal="center" vertical="center" wrapText="1"/>
      <protection/>
    </xf>
    <xf numFmtId="166" fontId="96" fillId="0" borderId="66" xfId="0" applyNumberFormat="1" applyFont="1" applyFill="1" applyBorder="1" applyAlignment="1">
      <alignment horizontal="center" wrapText="1"/>
    </xf>
    <xf numFmtId="21" fontId="96" fillId="0" borderId="46" xfId="0" applyNumberFormat="1" applyFont="1" applyFill="1" applyBorder="1" applyAlignment="1">
      <alignment horizontal="center"/>
    </xf>
    <xf numFmtId="21" fontId="96" fillId="0" borderId="65" xfId="51" applyNumberFormat="1" applyFont="1" applyFill="1" applyBorder="1" applyAlignment="1">
      <alignment horizontal="center" vertical="center" wrapText="1"/>
      <protection/>
    </xf>
    <xf numFmtId="1" fontId="96" fillId="0" borderId="64" xfId="0" applyNumberFormat="1" applyFont="1" applyFill="1" applyBorder="1" applyAlignment="1">
      <alignment horizontal="center" wrapText="1"/>
    </xf>
    <xf numFmtId="21" fontId="96" fillId="34" borderId="50" xfId="51" applyNumberFormat="1" applyFont="1" applyFill="1" applyBorder="1" applyAlignment="1">
      <alignment horizontal="center" vertical="center" wrapText="1"/>
      <protection/>
    </xf>
    <xf numFmtId="166" fontId="96" fillId="34" borderId="51" xfId="0" applyNumberFormat="1" applyFont="1" applyFill="1" applyBorder="1" applyAlignment="1">
      <alignment horizontal="center" wrapText="1"/>
    </xf>
    <xf numFmtId="0" fontId="97" fillId="0" borderId="51" xfId="0" applyFont="1" applyBorder="1" applyAlignment="1">
      <alignment/>
    </xf>
    <xf numFmtId="21" fontId="96" fillId="33" borderId="37" xfId="0" applyNumberFormat="1" applyFont="1" applyFill="1" applyBorder="1" applyAlignment="1">
      <alignment horizontal="center" wrapText="1"/>
    </xf>
    <xf numFmtId="166" fontId="96" fillId="33" borderId="33" xfId="0" applyNumberFormat="1" applyFont="1" applyFill="1" applyBorder="1" applyAlignment="1">
      <alignment horizontal="center" wrapText="1"/>
    </xf>
    <xf numFmtId="21" fontId="96" fillId="33" borderId="40" xfId="0" applyNumberFormat="1" applyFont="1" applyFill="1" applyBorder="1" applyAlignment="1">
      <alignment horizontal="center"/>
    </xf>
    <xf numFmtId="21" fontId="96" fillId="0" borderId="83" xfId="51" applyNumberFormat="1" applyFont="1" applyFill="1" applyBorder="1" applyAlignment="1">
      <alignment horizontal="center" vertical="center" wrapText="1"/>
      <protection/>
    </xf>
    <xf numFmtId="166" fontId="96" fillId="0" borderId="51" xfId="0" applyNumberFormat="1" applyFont="1" applyFill="1" applyBorder="1" applyAlignment="1">
      <alignment horizontal="center" wrapText="1"/>
    </xf>
    <xf numFmtId="1" fontId="96" fillId="0" borderId="49" xfId="0" applyNumberFormat="1" applyFont="1" applyFill="1" applyBorder="1" applyAlignment="1">
      <alignment horizontal="center" wrapText="1"/>
    </xf>
    <xf numFmtId="21" fontId="96" fillId="34" borderId="81" xfId="51" applyNumberFormat="1" applyFont="1" applyFill="1" applyBorder="1" applyAlignment="1">
      <alignment horizontal="center" wrapText="1"/>
      <protection/>
    </xf>
    <xf numFmtId="0" fontId="99" fillId="0" borderId="0" xfId="0" applyFont="1" applyFill="1" applyBorder="1" applyAlignment="1">
      <alignment/>
    </xf>
    <xf numFmtId="0" fontId="99" fillId="0" borderId="0" xfId="0" applyFont="1" applyBorder="1" applyAlignment="1">
      <alignment/>
    </xf>
    <xf numFmtId="0" fontId="95" fillId="0" borderId="57" xfId="0" applyFont="1" applyFill="1" applyBorder="1" applyAlignment="1">
      <alignment horizontal="right" wrapText="1"/>
    </xf>
    <xf numFmtId="0" fontId="95" fillId="35" borderId="84" xfId="0" applyFont="1" applyFill="1" applyBorder="1" applyAlignment="1">
      <alignment horizontal="center" wrapText="1"/>
    </xf>
    <xf numFmtId="0" fontId="96" fillId="35" borderId="59" xfId="0" applyFont="1" applyFill="1" applyBorder="1" applyAlignment="1">
      <alignment wrapText="1"/>
    </xf>
    <xf numFmtId="21" fontId="96" fillId="33" borderId="55" xfId="0" applyNumberFormat="1" applyFont="1" applyFill="1" applyBorder="1" applyAlignment="1">
      <alignment horizontal="center" wrapText="1"/>
    </xf>
    <xf numFmtId="164" fontId="96" fillId="33" borderId="64" xfId="0" applyNumberFormat="1" applyFont="1" applyFill="1" applyBorder="1" applyAlignment="1">
      <alignment horizontal="center" wrapText="1"/>
    </xf>
    <xf numFmtId="164" fontId="96" fillId="33" borderId="66" xfId="0" applyNumberFormat="1" applyFont="1" applyFill="1" applyBorder="1" applyAlignment="1">
      <alignment horizontal="center" wrapText="1"/>
    </xf>
    <xf numFmtId="166" fontId="96" fillId="33" borderId="45" xfId="0" applyNumberFormat="1" applyFont="1" applyFill="1" applyBorder="1" applyAlignment="1">
      <alignment horizontal="center" wrapText="1"/>
    </xf>
    <xf numFmtId="21" fontId="96" fillId="33" borderId="85" xfId="0" applyNumberFormat="1" applyFont="1" applyFill="1" applyBorder="1" applyAlignment="1">
      <alignment horizontal="center"/>
    </xf>
    <xf numFmtId="0" fontId="95" fillId="0" borderId="60" xfId="0" applyFont="1" applyFill="1" applyBorder="1" applyAlignment="1">
      <alignment wrapText="1"/>
    </xf>
    <xf numFmtId="0" fontId="95" fillId="0" borderId="58" xfId="0" applyFont="1" applyFill="1" applyBorder="1" applyAlignment="1">
      <alignment horizontal="right" wrapText="1"/>
    </xf>
    <xf numFmtId="0" fontId="95" fillId="0" borderId="58" xfId="0" applyFont="1" applyFill="1" applyBorder="1" applyAlignment="1">
      <alignment wrapText="1"/>
    </xf>
    <xf numFmtId="0" fontId="95" fillId="0" borderId="59" xfId="0" applyFont="1" applyFill="1" applyBorder="1" applyAlignment="1">
      <alignment wrapText="1"/>
    </xf>
    <xf numFmtId="0" fontId="96" fillId="0" borderId="59" xfId="0" applyFont="1" applyFill="1" applyBorder="1" applyAlignment="1">
      <alignment wrapText="1"/>
    </xf>
    <xf numFmtId="0" fontId="96" fillId="0" borderId="61" xfId="0" applyFont="1" applyFill="1" applyBorder="1" applyAlignment="1">
      <alignment horizontal="left" wrapText="1"/>
    </xf>
    <xf numFmtId="21" fontId="96" fillId="0" borderId="65" xfId="51" applyNumberFormat="1" applyFont="1" applyFill="1" applyBorder="1" applyAlignment="1">
      <alignment horizontal="center" wrapText="1"/>
      <protection/>
    </xf>
    <xf numFmtId="1" fontId="96" fillId="0" borderId="66" xfId="0" applyNumberFormat="1" applyFont="1" applyFill="1" applyBorder="1" applyAlignment="1">
      <alignment horizontal="center" wrapText="1"/>
    </xf>
    <xf numFmtId="21" fontId="96" fillId="0" borderId="62" xfId="51" applyNumberFormat="1" applyFont="1" applyFill="1" applyBorder="1" applyAlignment="1">
      <alignment horizontal="center" vertical="center" wrapText="1"/>
      <protection/>
    </xf>
    <xf numFmtId="1" fontId="96" fillId="0" borderId="21" xfId="0" applyNumberFormat="1" applyFont="1" applyFill="1" applyBorder="1" applyAlignment="1">
      <alignment horizontal="center" wrapText="1"/>
    </xf>
    <xf numFmtId="21" fontId="96" fillId="0" borderId="61" xfId="0" applyNumberFormat="1" applyFont="1" applyFill="1" applyBorder="1" applyAlignment="1">
      <alignment horizontal="center"/>
    </xf>
    <xf numFmtId="21" fontId="98" fillId="0" borderId="86" xfId="0" applyNumberFormat="1" applyFont="1" applyFill="1" applyBorder="1" applyAlignment="1">
      <alignment horizontal="center" wrapText="1"/>
    </xf>
    <xf numFmtId="166" fontId="96" fillId="0" borderId="21" xfId="0" applyNumberFormat="1" applyFont="1" applyFill="1" applyBorder="1" applyAlignment="1">
      <alignment horizontal="center" wrapText="1"/>
    </xf>
    <xf numFmtId="21" fontId="96" fillId="34" borderId="62" xfId="51" applyNumberFormat="1" applyFont="1" applyFill="1" applyBorder="1" applyAlignment="1">
      <alignment horizontal="center" vertical="center" wrapText="1"/>
      <protection/>
    </xf>
    <xf numFmtId="166" fontId="96" fillId="34" borderId="21" xfId="0" applyNumberFormat="1" applyFont="1" applyFill="1" applyBorder="1" applyAlignment="1">
      <alignment horizontal="center" wrapText="1"/>
    </xf>
    <xf numFmtId="0" fontId="99" fillId="0" borderId="21" xfId="0" applyFont="1" applyBorder="1" applyAlignment="1">
      <alignment/>
    </xf>
    <xf numFmtId="0" fontId="46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46" fontId="19" fillId="33" borderId="27" xfId="0" applyNumberFormat="1" applyFont="1" applyFill="1" applyBorder="1" applyAlignment="1">
      <alignment horizontal="center"/>
    </xf>
    <xf numFmtId="164" fontId="48" fillId="33" borderId="19" xfId="0" applyNumberFormat="1" applyFont="1" applyFill="1" applyBorder="1" applyAlignment="1">
      <alignment horizontal="center"/>
    </xf>
    <xf numFmtId="3" fontId="48" fillId="33" borderId="28" xfId="0" applyNumberFormat="1" applyFont="1" applyFill="1" applyBorder="1" applyAlignment="1">
      <alignment horizontal="center"/>
    </xf>
    <xf numFmtId="21" fontId="48" fillId="33" borderId="31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 horizontal="right" wrapText="1"/>
    </xf>
    <xf numFmtId="21" fontId="28" fillId="33" borderId="3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 horizontal="right"/>
    </xf>
    <xf numFmtId="46" fontId="100" fillId="33" borderId="48" xfId="0" applyNumberFormat="1" applyFont="1" applyFill="1" applyBorder="1" applyAlignment="1">
      <alignment horizontal="center"/>
    </xf>
    <xf numFmtId="164" fontId="100" fillId="33" borderId="0" xfId="0" applyNumberFormat="1" applyFont="1" applyFill="1" applyBorder="1" applyAlignment="1">
      <alignment horizontal="center"/>
    </xf>
    <xf numFmtId="3" fontId="100" fillId="33" borderId="38" xfId="0" applyNumberFormat="1" applyFont="1" applyFill="1" applyBorder="1" applyAlignment="1">
      <alignment horizontal="center"/>
    </xf>
    <xf numFmtId="21" fontId="100" fillId="33" borderId="42" xfId="0" applyNumberFormat="1" applyFont="1" applyFill="1" applyBorder="1" applyAlignment="1">
      <alignment horizontal="center"/>
    </xf>
    <xf numFmtId="21" fontId="93" fillId="33" borderId="42" xfId="0" applyNumberFormat="1" applyFont="1" applyFill="1" applyBorder="1" applyAlignment="1">
      <alignment horizontal="center"/>
    </xf>
    <xf numFmtId="46" fontId="101" fillId="33" borderId="57" xfId="0" applyNumberFormat="1" applyFont="1" applyFill="1" applyBorder="1" applyAlignment="1">
      <alignment horizontal="center"/>
    </xf>
    <xf numFmtId="164" fontId="101" fillId="33" borderId="15" xfId="0" applyNumberFormat="1" applyFont="1" applyFill="1" applyBorder="1" applyAlignment="1">
      <alignment horizontal="center"/>
    </xf>
    <xf numFmtId="3" fontId="101" fillId="33" borderId="58" xfId="0" applyNumberFormat="1" applyFont="1" applyFill="1" applyBorder="1" applyAlignment="1">
      <alignment horizontal="center"/>
    </xf>
    <xf numFmtId="21" fontId="101" fillId="33" borderId="61" xfId="0" applyNumberFormat="1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21" fontId="96" fillId="33" borderId="61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/>
    </xf>
    <xf numFmtId="0" fontId="20" fillId="0" borderId="18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54" xfId="0" applyFont="1" applyBorder="1" applyAlignment="1">
      <alignment horizontal="right"/>
    </xf>
    <xf numFmtId="0" fontId="19" fillId="0" borderId="28" xfId="0" applyFont="1" applyFill="1" applyBorder="1" applyAlignment="1">
      <alignment horizontal="center"/>
    </xf>
    <xf numFmtId="0" fontId="19" fillId="34" borderId="28" xfId="0" applyFont="1" applyFill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33" borderId="87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3" fontId="19" fillId="0" borderId="88" xfId="0" applyNumberFormat="1" applyFont="1" applyBorder="1" applyAlignment="1">
      <alignment/>
    </xf>
    <xf numFmtId="46" fontId="48" fillId="0" borderId="0" xfId="0" applyNumberFormat="1" applyFont="1" applyFill="1" applyBorder="1" applyAlignment="1">
      <alignment horizontal="center"/>
    </xf>
    <xf numFmtId="164" fontId="48" fillId="0" borderId="89" xfId="0" applyNumberFormat="1" applyFont="1" applyFill="1" applyBorder="1" applyAlignment="1">
      <alignment horizontal="center"/>
    </xf>
    <xf numFmtId="164" fontId="48" fillId="0" borderId="51" xfId="0" applyNumberFormat="1" applyFont="1" applyFill="1" applyBorder="1" applyAlignment="1">
      <alignment horizontal="center"/>
    </xf>
    <xf numFmtId="1" fontId="48" fillId="0" borderId="51" xfId="0" applyNumberFormat="1" applyFont="1" applyFill="1" applyBorder="1" applyAlignment="1">
      <alignment horizontal="center"/>
    </xf>
    <xf numFmtId="0" fontId="33" fillId="0" borderId="48" xfId="0" applyFont="1" applyBorder="1" applyAlignment="1">
      <alignment horizontal="right"/>
    </xf>
    <xf numFmtId="0" fontId="33" fillId="0" borderId="38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3" fillId="33" borderId="90" xfId="0" applyFont="1" applyFill="1" applyBorder="1" applyAlignment="1">
      <alignment horizontal="center"/>
    </xf>
    <xf numFmtId="0" fontId="53" fillId="0" borderId="0" xfId="0" applyFont="1" applyAlignment="1">
      <alignment horizontal="left"/>
    </xf>
    <xf numFmtId="46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21" fontId="28" fillId="0" borderId="0" xfId="0" applyNumberFormat="1" applyFont="1" applyFill="1" applyBorder="1" applyAlignment="1">
      <alignment horizontal="center"/>
    </xf>
    <xf numFmtId="46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21" fontId="28" fillId="0" borderId="0" xfId="0" applyNumberFormat="1" applyFont="1" applyFill="1" applyBorder="1" applyAlignment="1">
      <alignment horizontal="center"/>
    </xf>
    <xf numFmtId="164" fontId="102" fillId="0" borderId="89" xfId="0" applyNumberFormat="1" applyFont="1" applyFill="1" applyBorder="1" applyAlignment="1">
      <alignment horizontal="center"/>
    </xf>
    <xf numFmtId="164" fontId="102" fillId="0" borderId="51" xfId="0" applyNumberFormat="1" applyFont="1" applyFill="1" applyBorder="1" applyAlignment="1">
      <alignment horizontal="center"/>
    </xf>
    <xf numFmtId="1" fontId="102" fillId="0" borderId="51" xfId="0" applyNumberFormat="1" applyFont="1" applyFill="1" applyBorder="1" applyAlignment="1">
      <alignment horizontal="center"/>
    </xf>
    <xf numFmtId="0" fontId="102" fillId="0" borderId="48" xfId="0" applyFont="1" applyBorder="1" applyAlignment="1">
      <alignment horizontal="right"/>
    </xf>
    <xf numFmtId="0" fontId="102" fillId="0" borderId="38" xfId="0" applyFont="1" applyBorder="1" applyAlignment="1">
      <alignment horizontal="center"/>
    </xf>
    <xf numFmtId="0" fontId="102" fillId="0" borderId="51" xfId="0" applyFont="1" applyBorder="1" applyAlignment="1">
      <alignment horizontal="center"/>
    </xf>
    <xf numFmtId="0" fontId="102" fillId="33" borderId="9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164" fontId="55" fillId="0" borderId="89" xfId="0" applyNumberFormat="1" applyFont="1" applyFill="1" applyBorder="1" applyAlignment="1">
      <alignment horizontal="center"/>
    </xf>
    <xf numFmtId="164" fontId="101" fillId="0" borderId="51" xfId="0" applyNumberFormat="1" applyFont="1" applyFill="1" applyBorder="1" applyAlignment="1">
      <alignment horizontal="center"/>
    </xf>
    <xf numFmtId="1" fontId="101" fillId="0" borderId="51" xfId="0" applyNumberFormat="1" applyFont="1" applyFill="1" applyBorder="1" applyAlignment="1">
      <alignment horizontal="center"/>
    </xf>
    <xf numFmtId="0" fontId="101" fillId="0" borderId="48" xfId="0" applyFont="1" applyBorder="1" applyAlignment="1">
      <alignment horizontal="right"/>
    </xf>
    <xf numFmtId="0" fontId="101" fillId="0" borderId="38" xfId="0" applyFont="1" applyBorder="1" applyAlignment="1">
      <alignment horizontal="center"/>
    </xf>
    <xf numFmtId="0" fontId="101" fillId="0" borderId="51" xfId="0" applyFont="1" applyBorder="1" applyAlignment="1">
      <alignment horizontal="center"/>
    </xf>
    <xf numFmtId="0" fontId="101" fillId="33" borderId="91" xfId="0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164" fontId="20" fillId="0" borderId="89" xfId="0" applyNumberFormat="1" applyFont="1" applyBorder="1" applyAlignment="1">
      <alignment horizontal="center"/>
    </xf>
    <xf numFmtId="164" fontId="20" fillId="0" borderId="51" xfId="0" applyNumberFormat="1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19" fillId="0" borderId="48" xfId="0" applyFont="1" applyBorder="1" applyAlignment="1">
      <alignment horizontal="right"/>
    </xf>
    <xf numFmtId="1" fontId="19" fillId="0" borderId="38" xfId="0" applyNumberFormat="1" applyFont="1" applyBorder="1" applyAlignment="1">
      <alignment horizontal="center"/>
    </xf>
    <xf numFmtId="3" fontId="19" fillId="0" borderId="38" xfId="0" applyNumberFormat="1" applyFont="1" applyBorder="1" applyAlignment="1">
      <alignment horizontal="center"/>
    </xf>
    <xf numFmtId="1" fontId="19" fillId="0" borderId="41" xfId="0" applyNumberFormat="1" applyFont="1" applyBorder="1" applyAlignment="1">
      <alignment horizontal="center"/>
    </xf>
    <xf numFmtId="167" fontId="19" fillId="33" borderId="91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left"/>
    </xf>
    <xf numFmtId="168" fontId="24" fillId="0" borderId="38" xfId="0" applyNumberFormat="1" applyFont="1" applyBorder="1" applyAlignment="1">
      <alignment horizontal="center"/>
    </xf>
    <xf numFmtId="168" fontId="19" fillId="33" borderId="91" xfId="0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/>
    </xf>
    <xf numFmtId="164" fontId="93" fillId="0" borderId="89" xfId="0" applyNumberFormat="1" applyFont="1" applyBorder="1" applyAlignment="1">
      <alignment horizontal="center"/>
    </xf>
    <xf numFmtId="164" fontId="93" fillId="0" borderId="51" xfId="0" applyNumberFormat="1" applyFont="1" applyBorder="1" applyAlignment="1">
      <alignment horizontal="center"/>
    </xf>
    <xf numFmtId="0" fontId="93" fillId="0" borderId="51" xfId="0" applyFont="1" applyBorder="1" applyAlignment="1">
      <alignment horizontal="center"/>
    </xf>
    <xf numFmtId="0" fontId="100" fillId="0" borderId="48" xfId="0" applyFont="1" applyBorder="1" applyAlignment="1">
      <alignment horizontal="right"/>
    </xf>
    <xf numFmtId="168" fontId="103" fillId="0" borderId="38" xfId="0" applyNumberFormat="1" applyFont="1" applyBorder="1" applyAlignment="1">
      <alignment horizontal="center"/>
    </xf>
    <xf numFmtId="168" fontId="100" fillId="33" borderId="91" xfId="0" applyNumberFormat="1" applyFont="1" applyFill="1" applyBorder="1" applyAlignment="1">
      <alignment horizontal="center"/>
    </xf>
    <xf numFmtId="164" fontId="96" fillId="0" borderId="89" xfId="0" applyNumberFormat="1" applyFont="1" applyBorder="1" applyAlignment="1">
      <alignment horizontal="center"/>
    </xf>
    <xf numFmtId="164" fontId="96" fillId="0" borderId="51" xfId="0" applyNumberFormat="1" applyFont="1" applyBorder="1" applyAlignment="1">
      <alignment horizontal="center"/>
    </xf>
    <xf numFmtId="0" fontId="96" fillId="0" borderId="51" xfId="0" applyFont="1" applyBorder="1" applyAlignment="1">
      <alignment horizontal="center"/>
    </xf>
    <xf numFmtId="168" fontId="104" fillId="0" borderId="38" xfId="0" applyNumberFormat="1" applyFont="1" applyBorder="1" applyAlignment="1">
      <alignment horizontal="center"/>
    </xf>
    <xf numFmtId="168" fontId="104" fillId="0" borderId="51" xfId="0" applyNumberFormat="1" applyFont="1" applyBorder="1" applyAlignment="1">
      <alignment horizontal="center"/>
    </xf>
    <xf numFmtId="168" fontId="105" fillId="33" borderId="91" xfId="0" applyNumberFormat="1" applyFont="1" applyFill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1" fontId="19" fillId="33" borderId="91" xfId="0" applyNumberFormat="1" applyFont="1" applyFill="1" applyBorder="1" applyAlignment="1">
      <alignment horizontal="center"/>
    </xf>
    <xf numFmtId="164" fontId="59" fillId="0" borderId="20" xfId="0" applyNumberFormat="1" applyFont="1" applyBorder="1" applyAlignment="1">
      <alignment horizontal="center"/>
    </xf>
    <xf numFmtId="164" fontId="59" fillId="0" borderId="21" xfId="0" applyNumberFormat="1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60" fillId="0" borderId="57" xfId="0" applyFont="1" applyBorder="1" applyAlignment="1">
      <alignment horizontal="right"/>
    </xf>
    <xf numFmtId="0" fontId="60" fillId="0" borderId="58" xfId="0" applyFont="1" applyBorder="1" applyAlignment="1">
      <alignment horizontal="center"/>
    </xf>
    <xf numFmtId="0" fontId="60" fillId="0" borderId="58" xfId="0" applyFont="1" applyFill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60" fillId="33" borderId="92" xfId="0" applyFont="1" applyFill="1" applyBorder="1" applyAlignment="1">
      <alignment horizontal="center"/>
    </xf>
    <xf numFmtId="0" fontId="61" fillId="0" borderId="0" xfId="0" applyFont="1" applyAlignment="1">
      <alignment/>
    </xf>
    <xf numFmtId="16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right"/>
    </xf>
    <xf numFmtId="0" fontId="60" fillId="0" borderId="0" xfId="0" applyFont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0" fontId="19" fillId="0" borderId="11" xfId="0" applyFont="1" applyBorder="1" applyAlignment="1">
      <alignment/>
    </xf>
    <xf numFmtId="0" fontId="20" fillId="0" borderId="19" xfId="0" applyFont="1" applyBorder="1" applyAlignment="1">
      <alignment/>
    </xf>
    <xf numFmtId="0" fontId="19" fillId="0" borderId="93" xfId="0" applyFont="1" applyBorder="1" applyAlignment="1">
      <alignment horizontal="right"/>
    </xf>
    <xf numFmtId="46" fontId="48" fillId="0" borderId="18" xfId="0" applyNumberFormat="1" applyFont="1" applyFill="1" applyBorder="1" applyAlignment="1">
      <alignment horizontal="center"/>
    </xf>
    <xf numFmtId="164" fontId="55" fillId="0" borderId="51" xfId="0" applyNumberFormat="1" applyFont="1" applyFill="1" applyBorder="1" applyAlignment="1">
      <alignment horizontal="center"/>
    </xf>
    <xf numFmtId="1" fontId="55" fillId="0" borderId="51" xfId="0" applyNumberFormat="1" applyFont="1" applyFill="1" applyBorder="1" applyAlignment="1">
      <alignment horizontal="center"/>
    </xf>
    <xf numFmtId="0" fontId="55" fillId="0" borderId="48" xfId="0" applyFont="1" applyBorder="1" applyAlignment="1">
      <alignment horizontal="right"/>
    </xf>
    <xf numFmtId="0" fontId="55" fillId="0" borderId="38" xfId="0" applyFont="1" applyBorder="1" applyAlignment="1">
      <alignment horizontal="center"/>
    </xf>
    <xf numFmtId="0" fontId="55" fillId="0" borderId="51" xfId="0" applyFont="1" applyBorder="1" applyAlignment="1">
      <alignment horizontal="center"/>
    </xf>
    <xf numFmtId="0" fontId="55" fillId="33" borderId="91" xfId="0" applyFont="1" applyFill="1" applyBorder="1" applyAlignment="1">
      <alignment horizontal="center"/>
    </xf>
    <xf numFmtId="164" fontId="48" fillId="0" borderId="15" xfId="0" applyNumberFormat="1" applyFont="1" applyFill="1" applyBorder="1" applyAlignment="1">
      <alignment horizontal="center"/>
    </xf>
    <xf numFmtId="3" fontId="48" fillId="0" borderId="15" xfId="0" applyNumberFormat="1" applyFont="1" applyFill="1" applyBorder="1" applyAlignment="1">
      <alignment horizontal="center"/>
    </xf>
    <xf numFmtId="21" fontId="48" fillId="0" borderId="15" xfId="0" applyNumberFormat="1" applyFont="1" applyFill="1" applyBorder="1" applyAlignment="1">
      <alignment horizontal="center"/>
    </xf>
    <xf numFmtId="0" fontId="47" fillId="0" borderId="15" xfId="0" applyFont="1" applyFill="1" applyBorder="1" applyAlignment="1">
      <alignment/>
    </xf>
    <xf numFmtId="0" fontId="47" fillId="0" borderId="15" xfId="0" applyFont="1" applyFill="1" applyBorder="1" applyAlignment="1">
      <alignment horizontal="right"/>
    </xf>
    <xf numFmtId="0" fontId="62" fillId="0" borderId="0" xfId="0" applyFont="1" applyFill="1" applyBorder="1" applyAlignment="1">
      <alignment horizontal="left"/>
    </xf>
    <xf numFmtId="0" fontId="19" fillId="0" borderId="33" xfId="0" applyFont="1" applyFill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36" borderId="33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33" borderId="9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 wrapText="1"/>
    </xf>
    <xf numFmtId="46" fontId="47" fillId="0" borderId="0" xfId="0" applyNumberFormat="1" applyFont="1" applyFill="1" applyBorder="1" applyAlignment="1">
      <alignment horizontal="left"/>
    </xf>
    <xf numFmtId="21" fontId="63" fillId="0" borderId="0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46" fontId="19" fillId="0" borderId="0" xfId="0" applyNumberFormat="1" applyFont="1" applyFill="1" applyBorder="1" applyAlignment="1">
      <alignment horizontal="center"/>
    </xf>
    <xf numFmtId="21" fontId="20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21" fontId="19" fillId="0" borderId="0" xfId="0" applyNumberFormat="1" applyFont="1" applyFill="1" applyBorder="1" applyAlignment="1">
      <alignment horizontal="center"/>
    </xf>
    <xf numFmtId="46" fontId="64" fillId="0" borderId="0" xfId="0" applyNumberFormat="1" applyFont="1" applyFill="1" applyBorder="1" applyAlignment="1">
      <alignment horizontal="center"/>
    </xf>
    <xf numFmtId="1" fontId="64" fillId="0" borderId="0" xfId="0" applyNumberFormat="1" applyFont="1" applyFill="1" applyBorder="1" applyAlignment="1">
      <alignment horizontal="center"/>
    </xf>
    <xf numFmtId="21" fontId="64" fillId="0" borderId="0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46" fontId="65" fillId="0" borderId="0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 wrapText="1"/>
    </xf>
    <xf numFmtId="0" fontId="19" fillId="33" borderId="91" xfId="0" applyFont="1" applyFill="1" applyBorder="1" applyAlignment="1">
      <alignment horizontal="center"/>
    </xf>
    <xf numFmtId="164" fontId="59" fillId="0" borderId="94" xfId="0" applyNumberFormat="1" applyFont="1" applyBorder="1" applyAlignment="1">
      <alignment horizontal="center"/>
    </xf>
    <xf numFmtId="164" fontId="59" fillId="0" borderId="15" xfId="0" applyNumberFormat="1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60" fillId="0" borderId="95" xfId="0" applyFont="1" applyBorder="1" applyAlignment="1">
      <alignment horizontal="right"/>
    </xf>
    <xf numFmtId="0" fontId="60" fillId="0" borderId="86" xfId="0" applyFont="1" applyBorder="1" applyAlignment="1">
      <alignment horizontal="center"/>
    </xf>
    <xf numFmtId="0" fontId="60" fillId="0" borderId="86" xfId="0" applyFont="1" applyFill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33" borderId="88" xfId="0" applyFont="1" applyFill="1" applyBorder="1" applyAlignment="1">
      <alignment horizontal="center"/>
    </xf>
    <xf numFmtId="164" fontId="59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right"/>
    </xf>
    <xf numFmtId="0" fontId="20" fillId="0" borderId="11" xfId="0" applyFont="1" applyBorder="1" applyAlignment="1">
      <alignment/>
    </xf>
    <xf numFmtId="0" fontId="33" fillId="33" borderId="91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36" borderId="28" xfId="0" applyFont="1" applyFill="1" applyBorder="1" applyAlignment="1">
      <alignment horizontal="center"/>
    </xf>
    <xf numFmtId="0" fontId="19" fillId="0" borderId="96" xfId="0" applyFont="1" applyBorder="1" applyAlignment="1">
      <alignment horizontal="center"/>
    </xf>
    <xf numFmtId="0" fontId="20" fillId="0" borderId="0" xfId="0" applyFont="1" applyAlignment="1">
      <alignment horizontal="left" wrapText="1"/>
    </xf>
    <xf numFmtId="0" fontId="33" fillId="0" borderId="97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1" fontId="55" fillId="0" borderId="38" xfId="0" applyNumberFormat="1" applyFont="1" applyBorder="1" applyAlignment="1">
      <alignment horizontal="center"/>
    </xf>
    <xf numFmtId="0" fontId="55" fillId="0" borderId="97" xfId="0" applyFont="1" applyBorder="1" applyAlignment="1">
      <alignment horizontal="center"/>
    </xf>
    <xf numFmtId="0" fontId="25" fillId="0" borderId="0" xfId="0" applyFont="1" applyFill="1" applyBorder="1" applyAlignment="1">
      <alignment horizontal="left" wrapText="1"/>
    </xf>
    <xf numFmtId="1" fontId="19" fillId="0" borderId="38" xfId="0" applyNumberFormat="1" applyFont="1" applyBorder="1" applyAlignment="1" quotePrefix="1">
      <alignment horizontal="center"/>
    </xf>
    <xf numFmtId="1" fontId="19" fillId="0" borderId="42" xfId="0" applyNumberFormat="1" applyFont="1" applyBorder="1" applyAlignment="1">
      <alignment horizontal="center"/>
    </xf>
    <xf numFmtId="0" fontId="56" fillId="0" borderId="0" xfId="0" applyFont="1" applyFill="1" applyBorder="1" applyAlignment="1">
      <alignment horizontal="left" wrapText="1"/>
    </xf>
    <xf numFmtId="20" fontId="24" fillId="0" borderId="38" xfId="0" applyNumberFormat="1" applyFont="1" applyBorder="1" applyAlignment="1">
      <alignment horizontal="center"/>
    </xf>
    <xf numFmtId="20" fontId="24" fillId="33" borderId="91" xfId="0" applyNumberFormat="1" applyFont="1" applyFill="1" applyBorder="1" applyAlignment="1">
      <alignment horizontal="center"/>
    </xf>
    <xf numFmtId="0" fontId="19" fillId="0" borderId="97" xfId="0" applyFont="1" applyBorder="1" applyAlignment="1">
      <alignment horizontal="center"/>
    </xf>
    <xf numFmtId="0" fontId="60" fillId="0" borderId="98" xfId="0" applyFont="1" applyBorder="1" applyAlignment="1">
      <alignment horizontal="center"/>
    </xf>
    <xf numFmtId="0" fontId="61" fillId="0" borderId="0" xfId="0" applyFont="1" applyAlignment="1">
      <alignment wrapText="1"/>
    </xf>
    <xf numFmtId="167" fontId="19" fillId="0" borderId="42" xfId="0" applyNumberFormat="1" applyFont="1" applyBorder="1" applyAlignment="1">
      <alignment horizontal="center"/>
    </xf>
    <xf numFmtId="20" fontId="24" fillId="0" borderId="42" xfId="0" applyNumberFormat="1" applyFont="1" applyBorder="1" applyAlignment="1">
      <alignment horizontal="center"/>
    </xf>
    <xf numFmtId="21" fontId="93" fillId="0" borderId="33" xfId="0" applyNumberFormat="1" applyFont="1" applyFill="1" applyBorder="1" applyAlignment="1">
      <alignment horizontal="center" wrapText="1"/>
    </xf>
    <xf numFmtId="0" fontId="83" fillId="0" borderId="72" xfId="0" applyFont="1" applyFill="1" applyBorder="1" applyAlignment="1">
      <alignment horizontal="center" wrapText="1"/>
    </xf>
    <xf numFmtId="21" fontId="84" fillId="0" borderId="77" xfId="51" applyNumberFormat="1" applyFont="1" applyFill="1" applyBorder="1" applyAlignment="1">
      <alignment horizontal="center" wrapText="1"/>
      <protection/>
    </xf>
    <xf numFmtId="0" fontId="98" fillId="0" borderId="33" xfId="0" applyFont="1" applyFill="1" applyBorder="1" applyAlignment="1">
      <alignment horizontal="center" wrapText="1"/>
    </xf>
    <xf numFmtId="21" fontId="98" fillId="0" borderId="33" xfId="0" applyNumberFormat="1" applyFont="1" applyFill="1" applyBorder="1" applyAlignment="1">
      <alignment horizontal="center" wrapText="1"/>
    </xf>
    <xf numFmtId="0" fontId="86" fillId="0" borderId="67" xfId="0" applyFont="1" applyFill="1" applyBorder="1" applyAlignment="1">
      <alignment horizontal="right" wrapText="1"/>
    </xf>
    <xf numFmtId="0" fontId="86" fillId="0" borderId="72" xfId="0" applyFont="1" applyFill="1" applyBorder="1" applyAlignment="1">
      <alignment horizontal="center" wrapText="1"/>
    </xf>
    <xf numFmtId="0" fontId="88" fillId="0" borderId="68" xfId="0" applyFont="1" applyFill="1" applyBorder="1" applyAlignment="1">
      <alignment wrapText="1"/>
    </xf>
    <xf numFmtId="21" fontId="88" fillId="33" borderId="69" xfId="0" applyNumberFormat="1" applyFont="1" applyFill="1" applyBorder="1" applyAlignment="1">
      <alignment horizontal="center" wrapText="1"/>
    </xf>
    <xf numFmtId="164" fontId="88" fillId="33" borderId="70" xfId="0" applyNumberFormat="1" applyFont="1" applyFill="1" applyBorder="1" applyAlignment="1">
      <alignment horizontal="center" wrapText="1"/>
    </xf>
    <xf numFmtId="165" fontId="88" fillId="33" borderId="70" xfId="0" applyNumberFormat="1" applyFont="1" applyFill="1" applyBorder="1" applyAlignment="1">
      <alignment horizontal="center" wrapText="1"/>
    </xf>
    <xf numFmtId="21" fontId="88" fillId="33" borderId="71" xfId="0" applyNumberFormat="1" applyFont="1" applyFill="1" applyBorder="1" applyAlignment="1">
      <alignment horizontal="center"/>
    </xf>
    <xf numFmtId="0" fontId="86" fillId="0" borderId="72" xfId="0" applyFont="1" applyFill="1" applyBorder="1" applyAlignment="1">
      <alignment wrapText="1"/>
    </xf>
    <xf numFmtId="0" fontId="86" fillId="0" borderId="73" xfId="0" applyFont="1" applyFill="1" applyBorder="1" applyAlignment="1">
      <alignment horizontal="right" wrapText="1"/>
    </xf>
    <xf numFmtId="0" fontId="86" fillId="0" borderId="73" xfId="0" applyFont="1" applyFill="1" applyBorder="1" applyAlignment="1">
      <alignment wrapText="1"/>
    </xf>
    <xf numFmtId="0" fontId="86" fillId="0" borderId="68" xfId="0" applyFont="1" applyFill="1" applyBorder="1" applyAlignment="1">
      <alignment wrapText="1"/>
    </xf>
    <xf numFmtId="0" fontId="88" fillId="0" borderId="70" xfId="0" applyFont="1" applyFill="1" applyBorder="1" applyAlignment="1">
      <alignment wrapText="1"/>
    </xf>
    <xf numFmtId="0" fontId="88" fillId="0" borderId="74" xfId="0" applyFont="1" applyFill="1" applyBorder="1" applyAlignment="1">
      <alignment horizontal="left" wrapText="1"/>
    </xf>
    <xf numFmtId="21" fontId="88" fillId="0" borderId="77" xfId="51" applyNumberFormat="1" applyFont="1" applyFill="1" applyBorder="1" applyAlignment="1">
      <alignment horizontal="center" vertical="center" wrapText="1"/>
      <protection/>
    </xf>
    <xf numFmtId="1" fontId="88" fillId="0" borderId="75" xfId="0" applyNumberFormat="1" applyFont="1" applyFill="1" applyBorder="1" applyAlignment="1">
      <alignment horizontal="center" wrapText="1"/>
    </xf>
    <xf numFmtId="21" fontId="88" fillId="0" borderId="74" xfId="0" applyNumberFormat="1" applyFont="1" applyFill="1" applyBorder="1" applyAlignment="1">
      <alignment horizontal="center"/>
    </xf>
    <xf numFmtId="21" fontId="88" fillId="0" borderId="76" xfId="51" applyNumberFormat="1" applyFont="1" applyFill="1" applyBorder="1" applyAlignment="1">
      <alignment horizontal="center" wrapText="1"/>
      <protection/>
    </xf>
    <xf numFmtId="165" fontId="88" fillId="0" borderId="75" xfId="0" applyNumberFormat="1" applyFont="1" applyFill="1" applyBorder="1" applyAlignment="1">
      <alignment horizontal="center" wrapText="1"/>
    </xf>
    <xf numFmtId="21" fontId="88" fillId="34" borderId="77" xfId="51" applyNumberFormat="1" applyFont="1" applyFill="1" applyBorder="1" applyAlignment="1">
      <alignment horizontal="center" vertical="center" wrapText="1"/>
      <protection/>
    </xf>
    <xf numFmtId="1" fontId="88" fillId="34" borderId="75" xfId="0" applyNumberFormat="1" applyFont="1" applyFill="1" applyBorder="1" applyAlignment="1">
      <alignment horizontal="center" wrapText="1"/>
    </xf>
    <xf numFmtId="0" fontId="86" fillId="0" borderId="75" xfId="0" applyFont="1" applyBorder="1" applyAlignment="1">
      <alignment/>
    </xf>
    <xf numFmtId="0" fontId="86" fillId="0" borderId="78" xfId="0" applyFont="1" applyBorder="1" applyAlignment="1">
      <alignment/>
    </xf>
    <xf numFmtId="0" fontId="85" fillId="0" borderId="28" xfId="0" applyFont="1" applyBorder="1" applyAlignment="1">
      <alignment/>
    </xf>
    <xf numFmtId="0" fontId="25" fillId="34" borderId="24" xfId="0" applyFont="1" applyFill="1" applyBorder="1" applyAlignment="1">
      <alignment horizontal="center" wrapText="1"/>
    </xf>
    <xf numFmtId="21" fontId="84" fillId="34" borderId="29" xfId="0" applyNumberFormat="1" applyFont="1" applyFill="1" applyBorder="1" applyAlignment="1">
      <alignment horizontal="center"/>
    </xf>
    <xf numFmtId="21" fontId="84" fillId="34" borderId="39" xfId="0" applyNumberFormat="1" applyFont="1" applyFill="1" applyBorder="1" applyAlignment="1">
      <alignment horizontal="center"/>
    </xf>
    <xf numFmtId="21" fontId="88" fillId="34" borderId="39" xfId="0" applyNumberFormat="1" applyFont="1" applyFill="1" applyBorder="1" applyAlignment="1">
      <alignment horizontal="center"/>
    </xf>
    <xf numFmtId="21" fontId="84" fillId="34" borderId="41" xfId="0" applyNumberFormat="1" applyFont="1" applyFill="1" applyBorder="1" applyAlignment="1">
      <alignment horizontal="center"/>
    </xf>
    <xf numFmtId="21" fontId="84" fillId="34" borderId="79" xfId="0" applyNumberFormat="1" applyFont="1" applyFill="1" applyBorder="1" applyAlignment="1">
      <alignment horizontal="center"/>
    </xf>
    <xf numFmtId="21" fontId="84" fillId="34" borderId="59" xfId="0" applyNumberFormat="1" applyFont="1" applyFill="1" applyBorder="1" applyAlignment="1">
      <alignment horizontal="center"/>
    </xf>
    <xf numFmtId="21" fontId="84" fillId="34" borderId="43" xfId="0" applyNumberFormat="1" applyFont="1" applyFill="1" applyBorder="1" applyAlignment="1">
      <alignment horizontal="center"/>
    </xf>
    <xf numFmtId="21" fontId="88" fillId="34" borderId="43" xfId="0" applyNumberFormat="1" applyFont="1" applyFill="1" applyBorder="1" applyAlignment="1">
      <alignment horizontal="center"/>
    </xf>
    <xf numFmtId="21" fontId="88" fillId="34" borderId="41" xfId="0" applyNumberFormat="1" applyFont="1" applyFill="1" applyBorder="1" applyAlignment="1">
      <alignment horizontal="center"/>
    </xf>
    <xf numFmtId="21" fontId="84" fillId="34" borderId="68" xfId="0" applyNumberFormat="1" applyFont="1" applyFill="1" applyBorder="1" applyAlignment="1">
      <alignment horizontal="center"/>
    </xf>
    <xf numFmtId="21" fontId="93" fillId="34" borderId="39" xfId="0" applyNumberFormat="1" applyFont="1" applyFill="1" applyBorder="1" applyAlignment="1">
      <alignment horizontal="center"/>
    </xf>
    <xf numFmtId="21" fontId="88" fillId="34" borderId="68" xfId="0" applyNumberFormat="1" applyFont="1" applyFill="1" applyBorder="1" applyAlignment="1">
      <alignment horizontal="center"/>
    </xf>
    <xf numFmtId="21" fontId="96" fillId="34" borderId="79" xfId="0" applyNumberFormat="1" applyFont="1" applyFill="1" applyBorder="1" applyAlignment="1">
      <alignment horizontal="center"/>
    </xf>
    <xf numFmtId="21" fontId="96" fillId="34" borderId="41" xfId="0" applyNumberFormat="1" applyFont="1" applyFill="1" applyBorder="1" applyAlignment="1">
      <alignment horizontal="center"/>
    </xf>
    <xf numFmtId="21" fontId="96" fillId="34" borderId="59" xfId="0" applyNumberFormat="1" applyFont="1" applyFill="1" applyBorder="1" applyAlignment="1">
      <alignment horizontal="center"/>
    </xf>
    <xf numFmtId="21" fontId="99" fillId="0" borderId="0" xfId="0" applyNumberFormat="1" applyFont="1" applyFill="1" applyBorder="1" applyAlignment="1">
      <alignment/>
    </xf>
    <xf numFmtId="164" fontId="88" fillId="33" borderId="33" xfId="0" applyNumberFormat="1" applyFont="1" applyFill="1" applyBorder="1" applyAlignment="1">
      <alignment horizontal="center" wrapText="1"/>
    </xf>
    <xf numFmtId="0" fontId="91" fillId="0" borderId="57" xfId="0" applyFont="1" applyFill="1" applyBorder="1" applyAlignment="1">
      <alignment horizontal="right" wrapText="1"/>
    </xf>
    <xf numFmtId="0" fontId="92" fillId="0" borderId="58" xfId="0" applyFont="1" applyFill="1" applyBorder="1" applyAlignment="1">
      <alignment horizontal="center" wrapText="1"/>
    </xf>
    <xf numFmtId="0" fontId="93" fillId="0" borderId="59" xfId="0" applyFont="1" applyFill="1" applyBorder="1" applyAlignment="1">
      <alignment wrapText="1"/>
    </xf>
    <xf numFmtId="21" fontId="93" fillId="33" borderId="57" xfId="0" applyNumberFormat="1" applyFont="1" applyFill="1" applyBorder="1" applyAlignment="1">
      <alignment horizontal="center" wrapText="1"/>
    </xf>
    <xf numFmtId="164" fontId="93" fillId="33" borderId="58" xfId="0" applyNumberFormat="1" applyFont="1" applyFill="1" applyBorder="1" applyAlignment="1">
      <alignment horizontal="center" wrapText="1"/>
    </xf>
    <xf numFmtId="165" fontId="93" fillId="33" borderId="58" xfId="0" applyNumberFormat="1" applyFont="1" applyFill="1" applyBorder="1" applyAlignment="1">
      <alignment horizontal="center" wrapText="1"/>
    </xf>
    <xf numFmtId="21" fontId="93" fillId="33" borderId="61" xfId="0" applyNumberFormat="1" applyFont="1" applyFill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Bieg now(1).03-06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161925</xdr:colOff>
      <xdr:row>0</xdr:row>
      <xdr:rowOff>38100</xdr:rowOff>
    </xdr:from>
    <xdr:to>
      <xdr:col>9</xdr:col>
      <xdr:colOff>257175</xdr:colOff>
      <xdr:row>1</xdr:row>
      <xdr:rowOff>276225</xdr:rowOff>
    </xdr:to>
    <xdr:pic>
      <xdr:nvPicPr>
        <xdr:cNvPr id="1" name="Picture 51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38100"/>
          <a:ext cx="419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0</xdr:row>
      <xdr:rowOff>47625</xdr:rowOff>
    </xdr:from>
    <xdr:to>
      <xdr:col>11</xdr:col>
      <xdr:colOff>247650</xdr:colOff>
      <xdr:row>1</xdr:row>
      <xdr:rowOff>285750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47625"/>
          <a:ext cx="400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40"/>
  <sheetViews>
    <sheetView tabSelected="1" zoomScalePageLayoutView="0" workbookViewId="0" topLeftCell="A55">
      <selection activeCell="A14" sqref="A14"/>
    </sheetView>
  </sheetViews>
  <sheetFormatPr defaultColWidth="9.140625" defaultRowHeight="15"/>
  <cols>
    <col min="1" max="1" width="4.421875" style="14" customWidth="1"/>
    <col min="2" max="2" width="6.28125" style="6" customWidth="1"/>
    <col min="3" max="3" width="20.00390625" style="14" customWidth="1"/>
    <col min="4" max="4" width="10.57421875" style="4" customWidth="1"/>
    <col min="5" max="5" width="9.421875" style="5" customWidth="1"/>
    <col min="6" max="6" width="11.28125" style="5" customWidth="1"/>
    <col min="7" max="7" width="11.7109375" style="6" customWidth="1"/>
    <col min="8" max="8" width="10.421875" style="6" customWidth="1"/>
    <col min="9" max="9" width="4.8515625" style="14" customWidth="1"/>
    <col min="10" max="10" width="4.7109375" style="411" customWidth="1"/>
    <col min="11" max="13" width="4.7109375" style="14" customWidth="1"/>
    <col min="14" max="14" width="7.7109375" style="14" customWidth="1"/>
    <col min="15" max="15" width="4.7109375" style="14" customWidth="1"/>
    <col min="16" max="16" width="6.421875" style="14" customWidth="1"/>
    <col min="17" max="17" width="7.140625" style="14" customWidth="1"/>
    <col min="18" max="18" width="21.140625" style="34" customWidth="1"/>
    <col min="19" max="19" width="9.140625" style="6" customWidth="1"/>
    <col min="20" max="20" width="4.28125" style="6" customWidth="1"/>
    <col min="21" max="21" width="9.00390625" style="6" customWidth="1"/>
    <col min="22" max="22" width="9.28125" style="6" customWidth="1"/>
    <col min="23" max="23" width="4.140625" style="6" customWidth="1"/>
    <col min="24" max="24" width="9.00390625" style="6" customWidth="1"/>
    <col min="25" max="25" width="10.57421875" style="6" customWidth="1"/>
    <col min="26" max="26" width="4.8515625" style="6" customWidth="1"/>
    <col min="27" max="27" width="9.28125" style="6" customWidth="1"/>
    <col min="28" max="28" width="9.7109375" style="5" customWidth="1"/>
    <col min="29" max="29" width="8.421875" style="9" customWidth="1"/>
    <col min="30" max="30" width="9.8515625" style="6" customWidth="1"/>
    <col min="31" max="31" width="11.7109375" style="10" customWidth="1"/>
    <col min="32" max="32" width="8.57421875" style="10" customWidth="1"/>
    <col min="33" max="33" width="9.57421875" style="10" customWidth="1"/>
    <col min="34" max="34" width="10.00390625" style="400" customWidth="1"/>
    <col min="35" max="35" width="8.421875" style="400" customWidth="1"/>
    <col min="36" max="36" width="9.7109375" style="12" customWidth="1"/>
    <col min="37" max="37" width="9.140625" style="12" customWidth="1"/>
    <col min="38" max="38" width="10.421875" style="12" bestFit="1" customWidth="1"/>
    <col min="39" max="39" width="21.57421875" style="12" customWidth="1"/>
    <col min="40" max="44" width="9.140625" style="12" customWidth="1"/>
    <col min="45" max="77" width="9.140625" style="13" customWidth="1"/>
    <col min="78" max="16384" width="9.140625" style="14" customWidth="1"/>
  </cols>
  <sheetData>
    <row r="1" spans="1:77" ht="17.25" customHeight="1" thickBot="1">
      <c r="A1" s="1" t="s">
        <v>0</v>
      </c>
      <c r="B1" s="2"/>
      <c r="C1" s="3"/>
      <c r="I1" s="3"/>
      <c r="J1" s="7"/>
      <c r="K1" s="3"/>
      <c r="L1" s="3"/>
      <c r="M1" s="3"/>
      <c r="N1" s="3"/>
      <c r="O1" s="3"/>
      <c r="P1" s="3"/>
      <c r="Q1" s="3"/>
      <c r="R1" s="3"/>
      <c r="S1" s="2"/>
      <c r="T1" s="2"/>
      <c r="U1" s="8"/>
      <c r="W1" s="2"/>
      <c r="AH1" s="11"/>
      <c r="AI1" s="11"/>
      <c r="AQ1" s="13"/>
      <c r="AR1" s="13"/>
      <c r="BU1" s="14"/>
      <c r="BV1" s="14"/>
      <c r="BW1" s="14"/>
      <c r="BX1" s="14"/>
      <c r="BY1" s="14"/>
    </row>
    <row r="2" spans="1:72" s="34" customFormat="1" ht="26.25" customHeight="1" thickBot="1">
      <c r="A2" s="15"/>
      <c r="B2" s="2"/>
      <c r="C2" s="3"/>
      <c r="D2" s="16" t="s">
        <v>1</v>
      </c>
      <c r="E2" s="17"/>
      <c r="F2" s="17"/>
      <c r="G2" s="18" t="s">
        <v>2</v>
      </c>
      <c r="H2" s="19" t="s">
        <v>3</v>
      </c>
      <c r="I2" s="3"/>
      <c r="J2" s="7"/>
      <c r="K2" s="3"/>
      <c r="L2" s="3"/>
      <c r="M2" s="3"/>
      <c r="N2" s="3"/>
      <c r="O2" s="3"/>
      <c r="P2" s="3"/>
      <c r="Q2" s="3"/>
      <c r="R2" s="20"/>
      <c r="S2" s="21" t="s">
        <v>4</v>
      </c>
      <c r="T2" s="22"/>
      <c r="U2" s="23" t="s">
        <v>5</v>
      </c>
      <c r="V2" s="24" t="s">
        <v>6</v>
      </c>
      <c r="W2" s="25"/>
      <c r="X2" s="26" t="s">
        <v>7</v>
      </c>
      <c r="Y2" s="24" t="s">
        <v>8</v>
      </c>
      <c r="Z2" s="25"/>
      <c r="AA2" s="26" t="s">
        <v>9</v>
      </c>
      <c r="AB2" s="27" t="s">
        <v>10</v>
      </c>
      <c r="AC2" s="28"/>
      <c r="AD2" s="26" t="s">
        <v>11</v>
      </c>
      <c r="AE2" s="24" t="s">
        <v>12</v>
      </c>
      <c r="AF2" s="25"/>
      <c r="AG2" s="26" t="s">
        <v>13</v>
      </c>
      <c r="AH2" s="29" t="s">
        <v>14</v>
      </c>
      <c r="AI2" s="30"/>
      <c r="AJ2" s="31"/>
      <c r="AK2" s="32"/>
      <c r="AL2" s="32"/>
      <c r="AM2" s="32"/>
      <c r="AN2" s="32"/>
      <c r="AO2" s="32"/>
      <c r="AP2" s="32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</row>
    <row r="3" spans="1:77" ht="33.75" customHeight="1" thickBot="1">
      <c r="A3" s="35" t="s">
        <v>15</v>
      </c>
      <c r="B3" s="36" t="s">
        <v>16</v>
      </c>
      <c r="C3" s="37" t="s">
        <v>17</v>
      </c>
      <c r="D3" s="38" t="s">
        <v>18</v>
      </c>
      <c r="E3" s="39" t="s">
        <v>19</v>
      </c>
      <c r="F3" s="40" t="s">
        <v>20</v>
      </c>
      <c r="G3" s="18" t="s">
        <v>21</v>
      </c>
      <c r="H3" s="41" t="s">
        <v>22</v>
      </c>
      <c r="I3" s="42" t="s">
        <v>23</v>
      </c>
      <c r="J3" s="43" t="s">
        <v>24</v>
      </c>
      <c r="K3" s="43" t="s">
        <v>25</v>
      </c>
      <c r="L3" s="43" t="s">
        <v>26</v>
      </c>
      <c r="M3" s="44" t="s">
        <v>27</v>
      </c>
      <c r="N3" s="45" t="s">
        <v>28</v>
      </c>
      <c r="O3" s="46" t="s">
        <v>29</v>
      </c>
      <c r="P3" s="43" t="s">
        <v>30</v>
      </c>
      <c r="Q3" s="47" t="s">
        <v>31</v>
      </c>
      <c r="R3" s="48" t="s">
        <v>32</v>
      </c>
      <c r="S3" s="49" t="s">
        <v>33</v>
      </c>
      <c r="T3" s="22" t="s">
        <v>34</v>
      </c>
      <c r="U3" s="50" t="s">
        <v>22</v>
      </c>
      <c r="V3" s="49" t="s">
        <v>33</v>
      </c>
      <c r="W3" s="22" t="s">
        <v>34</v>
      </c>
      <c r="X3" s="50" t="s">
        <v>22</v>
      </c>
      <c r="Y3" s="49" t="s">
        <v>33</v>
      </c>
      <c r="Z3" s="22" t="s">
        <v>34</v>
      </c>
      <c r="AA3" s="50" t="s">
        <v>22</v>
      </c>
      <c r="AB3" s="51" t="s">
        <v>33</v>
      </c>
      <c r="AC3" s="52">
        <v>12.195</v>
      </c>
      <c r="AD3" s="53" t="s">
        <v>22</v>
      </c>
      <c r="AE3" s="51" t="s">
        <v>33</v>
      </c>
      <c r="AF3" s="52">
        <v>12.195</v>
      </c>
      <c r="AG3" s="53" t="s">
        <v>22</v>
      </c>
      <c r="AH3" s="54" t="s">
        <v>33</v>
      </c>
      <c r="AI3" s="55" t="s">
        <v>35</v>
      </c>
      <c r="AJ3" s="594" t="s">
        <v>22</v>
      </c>
      <c r="AQ3" s="13"/>
      <c r="AR3" s="13"/>
      <c r="BU3" s="14"/>
      <c r="BV3" s="14"/>
      <c r="BW3" s="14"/>
      <c r="BX3" s="14"/>
      <c r="BY3" s="14"/>
    </row>
    <row r="4" spans="1:42" s="77" customFormat="1" ht="12.75" customHeight="1">
      <c r="A4" s="56">
        <v>1</v>
      </c>
      <c r="B4" s="57">
        <v>34</v>
      </c>
      <c r="C4" s="58" t="s">
        <v>36</v>
      </c>
      <c r="D4" s="59">
        <f>S4+V4+Y4+AB4</f>
        <v>0.0794675925925926</v>
      </c>
      <c r="E4" s="60">
        <f>IF(D5&gt;D4,D5-D4,"")</f>
        <v>0.0021296296296296063</v>
      </c>
      <c r="F4" s="60"/>
      <c r="G4" s="61">
        <f>T4+W4+Z4+AC4</f>
        <v>30</v>
      </c>
      <c r="H4" s="62">
        <f>D4/G4</f>
        <v>0.00264891975308642</v>
      </c>
      <c r="I4" s="63">
        <v>1</v>
      </c>
      <c r="J4" s="64">
        <v>1</v>
      </c>
      <c r="K4" s="65">
        <v>1</v>
      </c>
      <c r="L4" s="66"/>
      <c r="M4" s="593"/>
      <c r="N4" s="67" t="s">
        <v>37</v>
      </c>
      <c r="O4" s="67" t="s">
        <v>38</v>
      </c>
      <c r="P4" s="67">
        <v>1982</v>
      </c>
      <c r="Q4" s="67" t="s">
        <v>39</v>
      </c>
      <c r="R4" s="68" t="s">
        <v>40</v>
      </c>
      <c r="S4" s="69">
        <v>0.026909722222222224</v>
      </c>
      <c r="T4" s="70">
        <v>10</v>
      </c>
      <c r="U4" s="71">
        <f>S4/T4</f>
        <v>0.002690972222222222</v>
      </c>
      <c r="V4" s="69">
        <v>0.026446759259259264</v>
      </c>
      <c r="W4" s="70">
        <v>10</v>
      </c>
      <c r="X4" s="71">
        <f>V4/W4</f>
        <v>0.002644675925925926</v>
      </c>
      <c r="Y4" s="69">
        <v>0.026111111111111113</v>
      </c>
      <c r="Z4" s="72">
        <v>10</v>
      </c>
      <c r="AA4" s="71">
        <f>Y4/Z4</f>
        <v>0.0026111111111111114</v>
      </c>
      <c r="AB4" s="69"/>
      <c r="AC4" s="73"/>
      <c r="AD4" s="71" t="e">
        <f>AB4/AC4</f>
        <v>#DIV/0!</v>
      </c>
      <c r="AE4" s="69"/>
      <c r="AF4" s="70"/>
      <c r="AG4" s="71" t="e">
        <f>AE4/AF4</f>
        <v>#DIV/0!</v>
      </c>
      <c r="AH4" s="74"/>
      <c r="AI4" s="75"/>
      <c r="AJ4" s="595"/>
      <c r="AK4" s="76"/>
      <c r="AL4" s="76"/>
      <c r="AM4" s="76"/>
      <c r="AN4" s="76"/>
      <c r="AO4" s="76"/>
      <c r="AP4" s="76"/>
    </row>
    <row r="5" spans="1:42" s="77" customFormat="1" ht="12.75" customHeight="1">
      <c r="A5" s="78">
        <f>A4+1</f>
        <v>2</v>
      </c>
      <c r="B5" s="79">
        <v>28</v>
      </c>
      <c r="C5" s="80" t="s">
        <v>41</v>
      </c>
      <c r="D5" s="81">
        <f>S5+V5+Y5+AB5</f>
        <v>0.08159722222222221</v>
      </c>
      <c r="E5" s="60">
        <f>IF(D6&gt;D5,D6-D5,"")</f>
        <v>0.0011226851851851988</v>
      </c>
      <c r="F5" s="60">
        <f>D5-$D$4</f>
        <v>0.0021296296296296063</v>
      </c>
      <c r="G5" s="82">
        <f>T5+W5+Z5+AC5</f>
        <v>30</v>
      </c>
      <c r="H5" s="83">
        <f>D5/G5</f>
        <v>0.002719907407407407</v>
      </c>
      <c r="I5" s="84">
        <v>2</v>
      </c>
      <c r="J5" s="85">
        <v>2</v>
      </c>
      <c r="K5" s="86">
        <v>5</v>
      </c>
      <c r="L5" s="86"/>
      <c r="M5" s="87"/>
      <c r="N5" s="88" t="s">
        <v>37</v>
      </c>
      <c r="O5" s="88" t="s">
        <v>38</v>
      </c>
      <c r="P5" s="88">
        <v>1972</v>
      </c>
      <c r="Q5" s="88" t="s">
        <v>42</v>
      </c>
      <c r="R5" s="89" t="s">
        <v>43</v>
      </c>
      <c r="S5" s="69">
        <v>0.027291666666666662</v>
      </c>
      <c r="T5" s="72">
        <v>10</v>
      </c>
      <c r="U5" s="90">
        <f>S5/T5</f>
        <v>0.002729166666666666</v>
      </c>
      <c r="V5" s="69">
        <v>0.02677083333333333</v>
      </c>
      <c r="W5" s="72">
        <v>10</v>
      </c>
      <c r="X5" s="90">
        <f>V5/W5</f>
        <v>0.002677083333333333</v>
      </c>
      <c r="Y5" s="69">
        <v>0.02753472222222222</v>
      </c>
      <c r="Z5" s="72">
        <v>10</v>
      </c>
      <c r="AA5" s="90">
        <f>Y5/Z5</f>
        <v>0.0027534722222222223</v>
      </c>
      <c r="AB5" s="69"/>
      <c r="AC5" s="91"/>
      <c r="AD5" s="90" t="e">
        <f>AB5/AC5</f>
        <v>#DIV/0!</v>
      </c>
      <c r="AE5" s="69"/>
      <c r="AF5" s="72"/>
      <c r="AG5" s="90" t="e">
        <f>AE5/AF5</f>
        <v>#DIV/0!</v>
      </c>
      <c r="AH5" s="74"/>
      <c r="AI5" s="92"/>
      <c r="AJ5" s="596"/>
      <c r="AK5" s="76"/>
      <c r="AL5" s="76"/>
      <c r="AM5" s="76"/>
      <c r="AN5" s="76"/>
      <c r="AO5" s="76"/>
      <c r="AP5" s="76"/>
    </row>
    <row r="6" spans="1:42" s="94" customFormat="1" ht="12.75" customHeight="1">
      <c r="A6" s="78">
        <f>A5+1</f>
        <v>3</v>
      </c>
      <c r="B6" s="79">
        <v>30</v>
      </c>
      <c r="C6" s="80" t="s">
        <v>44</v>
      </c>
      <c r="D6" s="81">
        <f>S6+V6+Y6+AB6</f>
        <v>0.08271990740740741</v>
      </c>
      <c r="E6" s="60">
        <f>IF(D7&gt;D6,D7-D6,"")</f>
        <v>2.314814814814714E-05</v>
      </c>
      <c r="F6" s="60">
        <f>D6-$D$4</f>
        <v>0.003252314814814805</v>
      </c>
      <c r="G6" s="82">
        <f>T6+W6+Z6+AC6</f>
        <v>30</v>
      </c>
      <c r="H6" s="83">
        <f>D6/G6</f>
        <v>0.0027573302469135804</v>
      </c>
      <c r="I6" s="84">
        <v>5</v>
      </c>
      <c r="J6" s="85">
        <v>3</v>
      </c>
      <c r="K6" s="86">
        <v>4</v>
      </c>
      <c r="L6" s="86"/>
      <c r="M6" s="87"/>
      <c r="N6" s="88" t="s">
        <v>37</v>
      </c>
      <c r="O6" s="88" t="s">
        <v>38</v>
      </c>
      <c r="P6" s="88">
        <v>1981</v>
      </c>
      <c r="Q6" s="88" t="s">
        <v>39</v>
      </c>
      <c r="R6" s="89" t="s">
        <v>45</v>
      </c>
      <c r="S6" s="69">
        <v>0.028240740740740736</v>
      </c>
      <c r="T6" s="72">
        <v>10</v>
      </c>
      <c r="U6" s="90">
        <f>S6/T6</f>
        <v>0.0028240740740740735</v>
      </c>
      <c r="V6" s="69">
        <v>0.027060185185185187</v>
      </c>
      <c r="W6" s="72">
        <v>10</v>
      </c>
      <c r="X6" s="90">
        <f>V6/W6</f>
        <v>0.0027060185185185186</v>
      </c>
      <c r="Y6" s="69">
        <v>0.027418981481481485</v>
      </c>
      <c r="Z6" s="72">
        <v>10</v>
      </c>
      <c r="AA6" s="90">
        <f>Y6/Z6</f>
        <v>0.0027418981481481487</v>
      </c>
      <c r="AB6" s="69"/>
      <c r="AC6" s="91"/>
      <c r="AD6" s="90" t="e">
        <f>AB6/AC6</f>
        <v>#DIV/0!</v>
      </c>
      <c r="AE6" s="69"/>
      <c r="AF6" s="72"/>
      <c r="AG6" s="90" t="e">
        <f>AE6/AF6</f>
        <v>#DIV/0!</v>
      </c>
      <c r="AH6" s="74"/>
      <c r="AI6" s="92"/>
      <c r="AJ6" s="596"/>
      <c r="AK6" s="93"/>
      <c r="AL6" s="93"/>
      <c r="AM6" s="93"/>
      <c r="AN6" s="93"/>
      <c r="AO6" s="93"/>
      <c r="AP6" s="93"/>
    </row>
    <row r="7" spans="1:42" s="77" customFormat="1" ht="12.75" customHeight="1">
      <c r="A7" s="78">
        <f>A6+1</f>
        <v>4</v>
      </c>
      <c r="B7" s="79">
        <v>1</v>
      </c>
      <c r="C7" s="80" t="s">
        <v>46</v>
      </c>
      <c r="D7" s="81">
        <f>S7+V7+Y7+AB7</f>
        <v>0.08274305555555556</v>
      </c>
      <c r="E7" s="60">
        <f>IF(D8&gt;D7,D8-D7,"")</f>
        <v>0.0012731481481481483</v>
      </c>
      <c r="F7" s="60">
        <f>D7-$D$4</f>
        <v>0.0032754629629629523</v>
      </c>
      <c r="G7" s="82">
        <f>T7+W7+Z7+AC7</f>
        <v>30</v>
      </c>
      <c r="H7" s="83">
        <f>D7/G7</f>
        <v>0.002758101851851852</v>
      </c>
      <c r="I7" s="84">
        <v>3</v>
      </c>
      <c r="J7" s="85">
        <v>4</v>
      </c>
      <c r="K7" s="86">
        <v>6</v>
      </c>
      <c r="L7" s="86"/>
      <c r="M7" s="87"/>
      <c r="N7" s="88" t="s">
        <v>37</v>
      </c>
      <c r="O7" s="88" t="s">
        <v>38</v>
      </c>
      <c r="P7" s="88">
        <v>1984</v>
      </c>
      <c r="Q7" s="88" t="s">
        <v>39</v>
      </c>
      <c r="R7" s="89" t="s">
        <v>47</v>
      </c>
      <c r="S7" s="69">
        <v>0.028055555555555556</v>
      </c>
      <c r="T7" s="72">
        <v>10</v>
      </c>
      <c r="U7" s="90">
        <f>S7/T7</f>
        <v>0.0028055555555555555</v>
      </c>
      <c r="V7" s="69">
        <v>0.027094907407407404</v>
      </c>
      <c r="W7" s="72">
        <v>10</v>
      </c>
      <c r="X7" s="90">
        <f>V7/W7</f>
        <v>0.0027094907407407406</v>
      </c>
      <c r="Y7" s="69">
        <v>0.027592592592592596</v>
      </c>
      <c r="Z7" s="72">
        <v>10</v>
      </c>
      <c r="AA7" s="90">
        <f>Y7/Z7</f>
        <v>0.0027592592592592595</v>
      </c>
      <c r="AB7" s="69"/>
      <c r="AC7" s="91"/>
      <c r="AD7" s="90" t="e">
        <f>AB7/AC7</f>
        <v>#DIV/0!</v>
      </c>
      <c r="AE7" s="69"/>
      <c r="AF7" s="72"/>
      <c r="AG7" s="90" t="e">
        <f>AE7/AF7</f>
        <v>#DIV/0!</v>
      </c>
      <c r="AH7" s="74"/>
      <c r="AI7" s="92"/>
      <c r="AJ7" s="596"/>
      <c r="AK7" s="76"/>
      <c r="AL7" s="76"/>
      <c r="AM7" s="76"/>
      <c r="AN7" s="76"/>
      <c r="AO7" s="76"/>
      <c r="AP7" s="76"/>
    </row>
    <row r="8" spans="1:42" s="94" customFormat="1" ht="12.75" customHeight="1">
      <c r="A8" s="78">
        <f>A7+1</f>
        <v>5</v>
      </c>
      <c r="B8" s="79">
        <v>49</v>
      </c>
      <c r="C8" s="80" t="s">
        <v>48</v>
      </c>
      <c r="D8" s="81">
        <f>S8+V8+Y8+AB8</f>
        <v>0.0840162037037037</v>
      </c>
      <c r="E8" s="60">
        <f>IF(D9&gt;D8,D9-D8,"")</f>
        <v>0.0031250000000000028</v>
      </c>
      <c r="F8" s="60">
        <f>D8-$D$4</f>
        <v>0.0045486111111111005</v>
      </c>
      <c r="G8" s="82">
        <f>T8+W8+Z8+AC8</f>
        <v>30</v>
      </c>
      <c r="H8" s="83">
        <f>D8/G8</f>
        <v>0.00280054012345679</v>
      </c>
      <c r="I8" s="84">
        <v>6</v>
      </c>
      <c r="J8" s="85">
        <v>5</v>
      </c>
      <c r="K8" s="86">
        <v>7</v>
      </c>
      <c r="L8" s="86"/>
      <c r="M8" s="87"/>
      <c r="N8" s="88" t="s">
        <v>37</v>
      </c>
      <c r="O8" s="88" t="s">
        <v>38</v>
      </c>
      <c r="P8" s="88">
        <v>1982</v>
      </c>
      <c r="Q8" s="88" t="s">
        <v>39</v>
      </c>
      <c r="R8" s="89" t="s">
        <v>49</v>
      </c>
      <c r="S8" s="69">
        <v>0.028460648148148148</v>
      </c>
      <c r="T8" s="72">
        <v>10</v>
      </c>
      <c r="U8" s="90">
        <f>S8/T8</f>
        <v>0.0028460648148148147</v>
      </c>
      <c r="V8" s="69">
        <v>0.027604166666666666</v>
      </c>
      <c r="W8" s="72">
        <v>10</v>
      </c>
      <c r="X8" s="90">
        <f>V8/W8</f>
        <v>0.0027604166666666667</v>
      </c>
      <c r="Y8" s="69">
        <v>0.027951388888888887</v>
      </c>
      <c r="Z8" s="72">
        <v>10</v>
      </c>
      <c r="AA8" s="90">
        <f>Y8/Z8</f>
        <v>0.0027951388888888887</v>
      </c>
      <c r="AB8" s="69"/>
      <c r="AC8" s="91"/>
      <c r="AD8" s="90" t="e">
        <f>AB8/AC8</f>
        <v>#DIV/0!</v>
      </c>
      <c r="AE8" s="69"/>
      <c r="AF8" s="72"/>
      <c r="AG8" s="90" t="e">
        <f>AE8/AF8</f>
        <v>#DIV/0!</v>
      </c>
      <c r="AH8" s="74"/>
      <c r="AI8" s="92"/>
      <c r="AJ8" s="596"/>
      <c r="AK8" s="93"/>
      <c r="AL8" s="93"/>
      <c r="AM8" s="93"/>
      <c r="AN8" s="93"/>
      <c r="AO8" s="93"/>
      <c r="AP8" s="93"/>
    </row>
    <row r="9" spans="1:42" s="94" customFormat="1" ht="12.75" customHeight="1">
      <c r="A9" s="78">
        <f>A8+1</f>
        <v>6</v>
      </c>
      <c r="B9" s="79">
        <v>19</v>
      </c>
      <c r="C9" s="80" t="s">
        <v>50</v>
      </c>
      <c r="D9" s="81">
        <f>S9+V9+Y9+AB9</f>
        <v>0.0871412037037037</v>
      </c>
      <c r="E9" s="60">
        <f>IF(D10&gt;D9,D10-D9,"")</f>
        <v>0.0005208333333333315</v>
      </c>
      <c r="F9" s="60">
        <f>D9-$D$4</f>
        <v>0.007673611111111103</v>
      </c>
      <c r="G9" s="82">
        <f>T9+W9+Z9+AC9</f>
        <v>30</v>
      </c>
      <c r="H9" s="83">
        <f>D9/G9</f>
        <v>0.002904706790123457</v>
      </c>
      <c r="I9" s="84">
        <v>8</v>
      </c>
      <c r="J9" s="85">
        <v>6</v>
      </c>
      <c r="K9" s="86">
        <v>9</v>
      </c>
      <c r="L9" s="86"/>
      <c r="M9" s="87"/>
      <c r="N9" s="88" t="s">
        <v>37</v>
      </c>
      <c r="O9" s="88" t="s">
        <v>38</v>
      </c>
      <c r="P9" s="88">
        <v>1972</v>
      </c>
      <c r="Q9" s="88" t="s">
        <v>42</v>
      </c>
      <c r="R9" s="89" t="s">
        <v>51</v>
      </c>
      <c r="S9" s="69">
        <v>0.029409722222222223</v>
      </c>
      <c r="T9" s="72">
        <v>10</v>
      </c>
      <c r="U9" s="90">
        <f>S9/T9</f>
        <v>0.0029409722222222224</v>
      </c>
      <c r="V9" s="69">
        <v>0.028252314814814813</v>
      </c>
      <c r="W9" s="72">
        <v>10</v>
      </c>
      <c r="X9" s="90">
        <f>V9/W9</f>
        <v>0.0028252314814814815</v>
      </c>
      <c r="Y9" s="69">
        <v>0.029479166666666667</v>
      </c>
      <c r="Z9" s="72">
        <v>10</v>
      </c>
      <c r="AA9" s="90">
        <f>Y9/Z9</f>
        <v>0.002947916666666667</v>
      </c>
      <c r="AB9" s="69"/>
      <c r="AC9" s="91"/>
      <c r="AD9" s="90" t="e">
        <f>AB9/AC9</f>
        <v>#DIV/0!</v>
      </c>
      <c r="AE9" s="69"/>
      <c r="AF9" s="72"/>
      <c r="AG9" s="90" t="e">
        <f>AE9/AF9</f>
        <v>#DIV/0!</v>
      </c>
      <c r="AH9" s="74"/>
      <c r="AI9" s="92"/>
      <c r="AJ9" s="596"/>
      <c r="AK9" s="93"/>
      <c r="AL9" s="93"/>
      <c r="AM9" s="93"/>
      <c r="AN9" s="93"/>
      <c r="AO9" s="93"/>
      <c r="AP9" s="93"/>
    </row>
    <row r="10" spans="1:42" s="94" customFormat="1" ht="12.75" customHeight="1">
      <c r="A10" s="78">
        <f>A9+1</f>
        <v>7</v>
      </c>
      <c r="B10" s="79">
        <v>77</v>
      </c>
      <c r="C10" s="80" t="s">
        <v>52</v>
      </c>
      <c r="D10" s="81">
        <f>S10+V10+Y10+AB10</f>
        <v>0.08766203703703704</v>
      </c>
      <c r="E10" s="60">
        <f>IF(D11&gt;D10,D11-D10,"")</f>
        <v>0.003333333333333341</v>
      </c>
      <c r="F10" s="60">
        <f>D10-$D$4</f>
        <v>0.008194444444444435</v>
      </c>
      <c r="G10" s="82">
        <f>T10+W10+Z10+AC10</f>
        <v>30</v>
      </c>
      <c r="H10" s="83">
        <f>D10/G10</f>
        <v>0.002922067901234568</v>
      </c>
      <c r="I10" s="84">
        <v>7</v>
      </c>
      <c r="J10" s="85">
        <v>7</v>
      </c>
      <c r="K10" s="86">
        <v>10</v>
      </c>
      <c r="L10" s="86"/>
      <c r="M10" s="87"/>
      <c r="N10" s="88" t="s">
        <v>37</v>
      </c>
      <c r="O10" s="88" t="s">
        <v>38</v>
      </c>
      <c r="P10" s="88">
        <v>1992</v>
      </c>
      <c r="Q10" s="88" t="s">
        <v>53</v>
      </c>
      <c r="R10" s="89" t="s">
        <v>54</v>
      </c>
      <c r="S10" s="69">
        <v>0.029236111111111112</v>
      </c>
      <c r="T10" s="72">
        <v>10</v>
      </c>
      <c r="U10" s="90">
        <f>S10/T10</f>
        <v>0.002923611111111111</v>
      </c>
      <c r="V10" s="69">
        <v>0.028333333333333332</v>
      </c>
      <c r="W10" s="72">
        <v>10</v>
      </c>
      <c r="X10" s="90">
        <f>V10/W10</f>
        <v>0.002833333333333333</v>
      </c>
      <c r="Y10" s="69">
        <v>0.03009259259259259</v>
      </c>
      <c r="Z10" s="72">
        <v>10</v>
      </c>
      <c r="AA10" s="90">
        <f>Y10/Z10</f>
        <v>0.0030092592592592593</v>
      </c>
      <c r="AB10" s="69"/>
      <c r="AC10" s="91"/>
      <c r="AD10" s="90" t="e">
        <f>AB10/AC10</f>
        <v>#DIV/0!</v>
      </c>
      <c r="AE10" s="69"/>
      <c r="AF10" s="72"/>
      <c r="AG10" s="90" t="e">
        <f>AE10/AF10</f>
        <v>#DIV/0!</v>
      </c>
      <c r="AH10" s="74"/>
      <c r="AI10" s="92"/>
      <c r="AJ10" s="596"/>
      <c r="AK10" s="93"/>
      <c r="AL10" s="93"/>
      <c r="AM10" s="93"/>
      <c r="AN10" s="93"/>
      <c r="AO10" s="93"/>
      <c r="AP10" s="93"/>
    </row>
    <row r="11" spans="1:42" s="94" customFormat="1" ht="12.75" customHeight="1">
      <c r="A11" s="78">
        <f>A10+1</f>
        <v>8</v>
      </c>
      <c r="B11" s="79">
        <v>17</v>
      </c>
      <c r="C11" s="95" t="s">
        <v>55</v>
      </c>
      <c r="D11" s="81">
        <f>S11+V11+Y11+AB11</f>
        <v>0.09099537037037038</v>
      </c>
      <c r="E11" s="60">
        <f>IF(D12&gt;D11,D12-D11,"")</f>
        <v>0.0007754629629629639</v>
      </c>
      <c r="F11" s="60">
        <f>D11-$D$4</f>
        <v>0.011527777777777776</v>
      </c>
      <c r="G11" s="82">
        <f>T11+W11+Z11+AC11</f>
        <v>30</v>
      </c>
      <c r="H11" s="83">
        <f>D11/G11</f>
        <v>0.003033179012345679</v>
      </c>
      <c r="I11" s="84">
        <v>11</v>
      </c>
      <c r="J11" s="85">
        <v>11</v>
      </c>
      <c r="K11" s="86">
        <v>12</v>
      </c>
      <c r="L11" s="86"/>
      <c r="M11" s="87"/>
      <c r="N11" s="88" t="s">
        <v>37</v>
      </c>
      <c r="O11" s="88" t="s">
        <v>38</v>
      </c>
      <c r="P11" s="88">
        <v>1980</v>
      </c>
      <c r="Q11" s="88" t="s">
        <v>39</v>
      </c>
      <c r="R11" s="89" t="s">
        <v>56</v>
      </c>
      <c r="S11" s="69">
        <v>0.03050925925925926</v>
      </c>
      <c r="T11" s="72">
        <v>10</v>
      </c>
      <c r="U11" s="90">
        <f>S11/T11</f>
        <v>0.003050925925925926</v>
      </c>
      <c r="V11" s="69">
        <v>0.03026620370370371</v>
      </c>
      <c r="W11" s="72">
        <v>10</v>
      </c>
      <c r="X11" s="90">
        <f>V11/W11</f>
        <v>0.003026620370370371</v>
      </c>
      <c r="Y11" s="69">
        <v>0.030219907407407407</v>
      </c>
      <c r="Z11" s="72">
        <v>10</v>
      </c>
      <c r="AA11" s="90">
        <f>Y11/Z11</f>
        <v>0.003021990740740741</v>
      </c>
      <c r="AB11" s="69"/>
      <c r="AC11" s="91"/>
      <c r="AD11" s="90" t="e">
        <f>AB11/AC11</f>
        <v>#DIV/0!</v>
      </c>
      <c r="AE11" s="69"/>
      <c r="AF11" s="72"/>
      <c r="AG11" s="90" t="e">
        <f>AE11/AF11</f>
        <v>#DIV/0!</v>
      </c>
      <c r="AH11" s="74"/>
      <c r="AI11" s="92"/>
      <c r="AJ11" s="596"/>
      <c r="AK11" s="93"/>
      <c r="AL11" s="93"/>
      <c r="AM11" s="93"/>
      <c r="AN11" s="93"/>
      <c r="AO11" s="93"/>
      <c r="AP11" s="93"/>
    </row>
    <row r="12" spans="1:42" s="94" customFormat="1" ht="12.75" customHeight="1">
      <c r="A12" s="78">
        <f>A11+1</f>
        <v>9</v>
      </c>
      <c r="B12" s="79">
        <v>43</v>
      </c>
      <c r="C12" s="80" t="s">
        <v>57</v>
      </c>
      <c r="D12" s="81">
        <f>S12+V12+Y12+AB12</f>
        <v>0.09177083333333334</v>
      </c>
      <c r="E12" s="60">
        <f>IF(D13&gt;D12,D13-D12,"")</f>
        <v>0.00031249999999999334</v>
      </c>
      <c r="F12" s="60">
        <f>D12-$D$4</f>
        <v>0.01230324074074074</v>
      </c>
      <c r="G12" s="82">
        <f>T12+W12+Z12+AC12</f>
        <v>30</v>
      </c>
      <c r="H12" s="83">
        <f>D12/G12</f>
        <v>0.003059027777777778</v>
      </c>
      <c r="I12" s="84">
        <v>12</v>
      </c>
      <c r="J12" s="85">
        <v>12</v>
      </c>
      <c r="K12" s="86">
        <v>13</v>
      </c>
      <c r="L12" s="86"/>
      <c r="M12" s="87"/>
      <c r="N12" s="88" t="s">
        <v>37</v>
      </c>
      <c r="O12" s="88" t="s">
        <v>38</v>
      </c>
      <c r="P12" s="88">
        <v>1982</v>
      </c>
      <c r="Q12" s="88" t="s">
        <v>39</v>
      </c>
      <c r="R12" s="89" t="s">
        <v>58</v>
      </c>
      <c r="S12" s="69">
        <v>0.030601851851851852</v>
      </c>
      <c r="T12" s="72">
        <v>10</v>
      </c>
      <c r="U12" s="90">
        <f>S12/T12</f>
        <v>0.0030601851851851853</v>
      </c>
      <c r="V12" s="69">
        <v>0.03026620370370371</v>
      </c>
      <c r="W12" s="72">
        <v>10</v>
      </c>
      <c r="X12" s="90">
        <f>V12/W12</f>
        <v>0.003026620370370371</v>
      </c>
      <c r="Y12" s="69">
        <v>0.03090277777777778</v>
      </c>
      <c r="Z12" s="72">
        <v>10</v>
      </c>
      <c r="AA12" s="90">
        <f>Y12/Z12</f>
        <v>0.0030902777777777777</v>
      </c>
      <c r="AB12" s="69"/>
      <c r="AC12" s="91"/>
      <c r="AD12" s="90" t="e">
        <f>AB12/AC12</f>
        <v>#DIV/0!</v>
      </c>
      <c r="AE12" s="69"/>
      <c r="AF12" s="72"/>
      <c r="AG12" s="90" t="e">
        <f>AE12/AF12</f>
        <v>#DIV/0!</v>
      </c>
      <c r="AH12" s="74"/>
      <c r="AI12" s="92"/>
      <c r="AJ12" s="596"/>
      <c r="AK12" s="93"/>
      <c r="AL12" s="93"/>
      <c r="AM12" s="93"/>
      <c r="AN12" s="93"/>
      <c r="AO12" s="93"/>
      <c r="AP12" s="93"/>
    </row>
    <row r="13" spans="1:42" s="94" customFormat="1" ht="12.75" customHeight="1">
      <c r="A13" s="78">
        <f>A12+1</f>
        <v>10</v>
      </c>
      <c r="B13" s="79">
        <v>6</v>
      </c>
      <c r="C13" s="80" t="s">
        <v>59</v>
      </c>
      <c r="D13" s="81">
        <f>S13+V13+Y13+AB13</f>
        <v>0.09208333333333334</v>
      </c>
      <c r="E13" s="60">
        <f>IF(D14&gt;D13,D14-D13,"")</f>
        <v>0.0013425925925925758</v>
      </c>
      <c r="F13" s="60">
        <f>D13-$D$4</f>
        <v>0.012615740740740733</v>
      </c>
      <c r="G13" s="82">
        <f>T13+W13+Z13+AC13</f>
        <v>30</v>
      </c>
      <c r="H13" s="83">
        <f>D13/G13</f>
        <v>0.0030694444444444445</v>
      </c>
      <c r="I13" s="84">
        <v>14</v>
      </c>
      <c r="J13" s="85">
        <v>8</v>
      </c>
      <c r="K13" s="86">
        <v>14</v>
      </c>
      <c r="L13" s="86"/>
      <c r="M13" s="87"/>
      <c r="N13" s="88" t="s">
        <v>37</v>
      </c>
      <c r="O13" s="88" t="s">
        <v>38</v>
      </c>
      <c r="P13" s="88">
        <v>1994</v>
      </c>
      <c r="Q13" s="88" t="s">
        <v>53</v>
      </c>
      <c r="R13" s="89" t="s">
        <v>60</v>
      </c>
      <c r="S13" s="69">
        <v>0.031342592592592596</v>
      </c>
      <c r="T13" s="72">
        <v>10</v>
      </c>
      <c r="U13" s="90">
        <f>S13/T13</f>
        <v>0.0031342592592592594</v>
      </c>
      <c r="V13" s="69">
        <v>0.029756944444444447</v>
      </c>
      <c r="W13" s="72">
        <v>10</v>
      </c>
      <c r="X13" s="90">
        <f>V13/W13</f>
        <v>0.002975694444444445</v>
      </c>
      <c r="Y13" s="69">
        <v>0.030983796296296297</v>
      </c>
      <c r="Z13" s="72">
        <v>10</v>
      </c>
      <c r="AA13" s="90">
        <f>Y13/Z13</f>
        <v>0.0030983796296296297</v>
      </c>
      <c r="AB13" s="69"/>
      <c r="AC13" s="91"/>
      <c r="AD13" s="90" t="e">
        <f>AB13/AC13</f>
        <v>#DIV/0!</v>
      </c>
      <c r="AE13" s="69"/>
      <c r="AF13" s="72"/>
      <c r="AG13" s="90" t="e">
        <f>AE13/AF13</f>
        <v>#DIV/0!</v>
      </c>
      <c r="AH13" s="74"/>
      <c r="AI13" s="92"/>
      <c r="AJ13" s="596"/>
      <c r="AK13" s="93"/>
      <c r="AL13" s="93"/>
      <c r="AM13" s="93"/>
      <c r="AN13" s="93"/>
      <c r="AO13" s="93"/>
      <c r="AP13" s="93"/>
    </row>
    <row r="14" spans="1:42" s="94" customFormat="1" ht="12.75" customHeight="1">
      <c r="A14" s="78">
        <f>A13+1</f>
        <v>11</v>
      </c>
      <c r="B14" s="79">
        <v>46</v>
      </c>
      <c r="C14" s="95" t="s">
        <v>61</v>
      </c>
      <c r="D14" s="81">
        <f>S14+V14+Y14+AB14</f>
        <v>0.09342592592592591</v>
      </c>
      <c r="E14" s="60">
        <f>IF(D15&gt;D14,D15-D14,"")</f>
        <v>0.002025462962962965</v>
      </c>
      <c r="F14" s="60">
        <f>D14-$D$4</f>
        <v>0.013958333333333309</v>
      </c>
      <c r="G14" s="82">
        <f>T14+W14+Z14+AC14</f>
        <v>30</v>
      </c>
      <c r="H14" s="83">
        <f>D14/G14</f>
        <v>0.003114197530864197</v>
      </c>
      <c r="I14" s="84">
        <v>13</v>
      </c>
      <c r="J14" s="85">
        <v>10</v>
      </c>
      <c r="K14" s="86">
        <v>17</v>
      </c>
      <c r="L14" s="86"/>
      <c r="M14" s="87"/>
      <c r="N14" s="88" t="s">
        <v>37</v>
      </c>
      <c r="O14" s="88" t="s">
        <v>38</v>
      </c>
      <c r="P14" s="88">
        <v>1989</v>
      </c>
      <c r="Q14" s="88" t="s">
        <v>53</v>
      </c>
      <c r="R14" s="89" t="s">
        <v>62</v>
      </c>
      <c r="S14" s="69">
        <v>0.031331018518518515</v>
      </c>
      <c r="T14" s="72">
        <v>10</v>
      </c>
      <c r="U14" s="90">
        <f>S14/T14</f>
        <v>0.0031331018518518513</v>
      </c>
      <c r="V14" s="96">
        <v>0.030127314814814815</v>
      </c>
      <c r="W14" s="72">
        <v>10</v>
      </c>
      <c r="X14" s="90">
        <f>V14/W14</f>
        <v>0.0030127314814814817</v>
      </c>
      <c r="Y14" s="69">
        <v>0.03196759259259259</v>
      </c>
      <c r="Z14" s="72">
        <v>10</v>
      </c>
      <c r="AA14" s="90">
        <f>Y14/Z14</f>
        <v>0.003196759259259259</v>
      </c>
      <c r="AB14" s="69"/>
      <c r="AC14" s="91"/>
      <c r="AD14" s="90" t="e">
        <f>AB14/AC14</f>
        <v>#DIV/0!</v>
      </c>
      <c r="AE14" s="69"/>
      <c r="AF14" s="72"/>
      <c r="AG14" s="90" t="e">
        <f>AE14/AF14</f>
        <v>#DIV/0!</v>
      </c>
      <c r="AH14" s="74"/>
      <c r="AI14" s="92"/>
      <c r="AJ14" s="596"/>
      <c r="AK14" s="93"/>
      <c r="AL14" s="93"/>
      <c r="AM14" s="93"/>
      <c r="AN14" s="93"/>
      <c r="AO14" s="93"/>
      <c r="AP14" s="93"/>
    </row>
    <row r="15" spans="1:42" s="94" customFormat="1" ht="12.75" customHeight="1">
      <c r="A15" s="78">
        <f>A14+1</f>
        <v>12</v>
      </c>
      <c r="B15" s="79">
        <v>14</v>
      </c>
      <c r="C15" s="80" t="s">
        <v>63</v>
      </c>
      <c r="D15" s="81">
        <f>S15+V15+Y15+AB15</f>
        <v>0.09545138888888888</v>
      </c>
      <c r="E15" s="60">
        <f>IF(D16&gt;D15,D16-D15,"")</f>
        <v>6.94444444444553E-05</v>
      </c>
      <c r="F15" s="60">
        <f>D15-$D$4</f>
        <v>0.015983796296296274</v>
      </c>
      <c r="G15" s="82">
        <f>T15+W15+Z15+AC15</f>
        <v>30</v>
      </c>
      <c r="H15" s="83">
        <f>D15/G15</f>
        <v>0.0031817129629629626</v>
      </c>
      <c r="I15" s="84">
        <v>16</v>
      </c>
      <c r="J15" s="85">
        <v>13</v>
      </c>
      <c r="K15" s="86">
        <v>21</v>
      </c>
      <c r="L15" s="86"/>
      <c r="M15" s="87"/>
      <c r="N15" s="88" t="s">
        <v>37</v>
      </c>
      <c r="O15" s="88" t="s">
        <v>38</v>
      </c>
      <c r="P15" s="88">
        <v>1977</v>
      </c>
      <c r="Q15" s="88" t="s">
        <v>39</v>
      </c>
      <c r="R15" s="89" t="s">
        <v>64</v>
      </c>
      <c r="S15" s="69">
        <v>0.03239583333333333</v>
      </c>
      <c r="T15" s="72">
        <v>10</v>
      </c>
      <c r="U15" s="90">
        <f>S15/T15</f>
        <v>0.003239583333333333</v>
      </c>
      <c r="V15" s="96">
        <v>0.030416666666666665</v>
      </c>
      <c r="W15" s="72">
        <v>10</v>
      </c>
      <c r="X15" s="90">
        <f>V15/W15</f>
        <v>0.0030416666666666665</v>
      </c>
      <c r="Y15" s="69">
        <v>0.03263888888888889</v>
      </c>
      <c r="Z15" s="72">
        <v>10</v>
      </c>
      <c r="AA15" s="90">
        <f>Y15/Z15</f>
        <v>0.003263888888888889</v>
      </c>
      <c r="AB15" s="69"/>
      <c r="AC15" s="91"/>
      <c r="AD15" s="90" t="e">
        <f>AB15/AC15</f>
        <v>#DIV/0!</v>
      </c>
      <c r="AE15" s="69"/>
      <c r="AF15" s="72"/>
      <c r="AG15" s="90" t="e">
        <f>AE15/AF15</f>
        <v>#DIV/0!</v>
      </c>
      <c r="AH15" s="74"/>
      <c r="AI15" s="92"/>
      <c r="AJ15" s="596"/>
      <c r="AK15" s="93"/>
      <c r="AL15" s="93"/>
      <c r="AM15" s="93"/>
      <c r="AN15" s="93"/>
      <c r="AO15" s="93"/>
      <c r="AP15" s="93"/>
    </row>
    <row r="16" spans="1:42" s="94" customFormat="1" ht="12.75" customHeight="1">
      <c r="A16" s="78">
        <f>A15+1</f>
        <v>13</v>
      </c>
      <c r="B16" s="79">
        <v>20</v>
      </c>
      <c r="C16" s="80" t="s">
        <v>65</v>
      </c>
      <c r="D16" s="81">
        <f>S16+V16+Y16+AB16</f>
        <v>0.09552083333333333</v>
      </c>
      <c r="E16" s="60">
        <f>IF(D17&gt;D16,D17-D16,"")</f>
        <v>0.0003240740740740877</v>
      </c>
      <c r="F16" s="60">
        <f>D16-$D$4</f>
        <v>0.01605324074074073</v>
      </c>
      <c r="G16" s="82">
        <f>T16+W16+Z16+AC16</f>
        <v>30</v>
      </c>
      <c r="H16" s="83">
        <f>D16/G16</f>
        <v>0.003184027777777778</v>
      </c>
      <c r="I16" s="84">
        <v>15</v>
      </c>
      <c r="J16" s="85">
        <v>17</v>
      </c>
      <c r="K16" s="86">
        <v>18</v>
      </c>
      <c r="L16" s="86"/>
      <c r="M16" s="87"/>
      <c r="N16" s="88" t="s">
        <v>37</v>
      </c>
      <c r="O16" s="88" t="s">
        <v>38</v>
      </c>
      <c r="P16" s="88">
        <v>1974</v>
      </c>
      <c r="Q16" s="88" t="s">
        <v>42</v>
      </c>
      <c r="R16" s="89" t="s">
        <v>66</v>
      </c>
      <c r="S16" s="69">
        <v>0.032164351851851854</v>
      </c>
      <c r="T16" s="72">
        <v>10</v>
      </c>
      <c r="U16" s="90">
        <f>S16/T16</f>
        <v>0.0032164351851851855</v>
      </c>
      <c r="V16" s="97">
        <v>0.03125</v>
      </c>
      <c r="W16" s="72">
        <v>10</v>
      </c>
      <c r="X16" s="90">
        <f>V16/W16</f>
        <v>0.003125</v>
      </c>
      <c r="Y16" s="69">
        <v>0.03210648148148148</v>
      </c>
      <c r="Z16" s="72">
        <v>10</v>
      </c>
      <c r="AA16" s="90">
        <f>Y16/Z16</f>
        <v>0.003210648148148148</v>
      </c>
      <c r="AB16" s="69"/>
      <c r="AC16" s="91"/>
      <c r="AD16" s="90" t="e">
        <f>AB16/AC16</f>
        <v>#DIV/0!</v>
      </c>
      <c r="AE16" s="69"/>
      <c r="AF16" s="72"/>
      <c r="AG16" s="90" t="e">
        <f>AE16/AF16</f>
        <v>#DIV/0!</v>
      </c>
      <c r="AH16" s="74"/>
      <c r="AI16" s="92"/>
      <c r="AJ16" s="596"/>
      <c r="AK16" s="93"/>
      <c r="AL16" s="93"/>
      <c r="AM16" s="93"/>
      <c r="AN16" s="93"/>
      <c r="AO16" s="93"/>
      <c r="AP16" s="93"/>
    </row>
    <row r="17" spans="1:42" s="94" customFormat="1" ht="12.75" customHeight="1">
      <c r="A17" s="78">
        <f>A16+1</f>
        <v>14</v>
      </c>
      <c r="B17" s="79">
        <v>45</v>
      </c>
      <c r="C17" s="80" t="s">
        <v>67</v>
      </c>
      <c r="D17" s="81">
        <f>S17+V17+Y17+AB17</f>
        <v>0.09584490740740742</v>
      </c>
      <c r="E17" s="60">
        <f>IF(D18&gt;D17,D18-D17,"")</f>
        <v>0.0005439814814814647</v>
      </c>
      <c r="F17" s="60">
        <f>D17-$D$4</f>
        <v>0.016377314814814817</v>
      </c>
      <c r="G17" s="82">
        <f>T17+W17+Z17+AC17</f>
        <v>30</v>
      </c>
      <c r="H17" s="83">
        <f>D17/G17</f>
        <v>0.003194830246913581</v>
      </c>
      <c r="I17" s="84">
        <v>18</v>
      </c>
      <c r="J17" s="85">
        <v>14</v>
      </c>
      <c r="K17" s="86">
        <v>16</v>
      </c>
      <c r="L17" s="86"/>
      <c r="M17" s="87"/>
      <c r="N17" s="88" t="s">
        <v>37</v>
      </c>
      <c r="O17" s="88" t="s">
        <v>38</v>
      </c>
      <c r="P17" s="88">
        <v>1988</v>
      </c>
      <c r="Q17" s="88" t="s">
        <v>53</v>
      </c>
      <c r="R17" s="89" t="s">
        <v>58</v>
      </c>
      <c r="S17" s="98">
        <v>0.03314814814814815</v>
      </c>
      <c r="T17" s="72">
        <v>10</v>
      </c>
      <c r="U17" s="90">
        <f>S17/T17</f>
        <v>0.0033148148148148147</v>
      </c>
      <c r="V17" s="96">
        <v>0.03078703703703704</v>
      </c>
      <c r="W17" s="72">
        <v>10</v>
      </c>
      <c r="X17" s="90">
        <f>V17/W17</f>
        <v>0.003078703703703704</v>
      </c>
      <c r="Y17" s="69">
        <v>0.03190972222222222</v>
      </c>
      <c r="Z17" s="72">
        <v>10</v>
      </c>
      <c r="AA17" s="90">
        <f>Y17/Z17</f>
        <v>0.003190972222222222</v>
      </c>
      <c r="AB17" s="69"/>
      <c r="AC17" s="91"/>
      <c r="AD17" s="90" t="e">
        <f>AB17/AC17</f>
        <v>#DIV/0!</v>
      </c>
      <c r="AE17" s="69"/>
      <c r="AF17" s="72"/>
      <c r="AG17" s="90" t="e">
        <f>AE17/AF17</f>
        <v>#DIV/0!</v>
      </c>
      <c r="AH17" s="74"/>
      <c r="AI17" s="92"/>
      <c r="AJ17" s="596"/>
      <c r="AK17" s="93"/>
      <c r="AL17" s="93"/>
      <c r="AM17" s="93"/>
      <c r="AN17" s="93"/>
      <c r="AO17" s="93"/>
      <c r="AP17" s="93"/>
    </row>
    <row r="18" spans="1:42" s="94" customFormat="1" ht="13.5" customHeight="1">
      <c r="A18" s="78" t="s">
        <v>68</v>
      </c>
      <c r="B18" s="79">
        <v>100</v>
      </c>
      <c r="C18" s="80" t="s">
        <v>69</v>
      </c>
      <c r="D18" s="81">
        <f>S18+V18+Y18+AB18</f>
        <v>0.09638888888888889</v>
      </c>
      <c r="E18" s="60">
        <f>IF(D19&gt;D18,D19-D18,"")</f>
        <v>0.0024189814814814803</v>
      </c>
      <c r="F18" s="60">
        <f>D18-$D$4</f>
        <v>0.01692129629629628</v>
      </c>
      <c r="G18" s="82">
        <f>T18+W18+Z18+AC18</f>
        <v>30</v>
      </c>
      <c r="H18" s="83">
        <f>D18/G18</f>
        <v>0.003212962962962963</v>
      </c>
      <c r="I18" s="84" t="s">
        <v>68</v>
      </c>
      <c r="J18" s="85">
        <v>16</v>
      </c>
      <c r="K18" s="86" t="s">
        <v>68</v>
      </c>
      <c r="L18" s="86"/>
      <c r="M18" s="87"/>
      <c r="N18" s="88" t="s">
        <v>37</v>
      </c>
      <c r="O18" s="88" t="s">
        <v>38</v>
      </c>
      <c r="P18" s="88">
        <v>1969</v>
      </c>
      <c r="Q18" s="88" t="s">
        <v>42</v>
      </c>
      <c r="R18" s="89" t="s">
        <v>47</v>
      </c>
      <c r="S18" s="69">
        <v>0.03252314814814815</v>
      </c>
      <c r="T18" s="72">
        <v>10</v>
      </c>
      <c r="U18" s="90">
        <f>S18/T18</f>
        <v>0.0032523148148148147</v>
      </c>
      <c r="V18" s="69">
        <v>0.031018518518518515</v>
      </c>
      <c r="W18" s="72">
        <v>10</v>
      </c>
      <c r="X18" s="90">
        <f>V18/W18</f>
        <v>0.0031018518518518513</v>
      </c>
      <c r="Y18" s="69">
        <v>0.03284722222222222</v>
      </c>
      <c r="Z18" s="72">
        <v>10</v>
      </c>
      <c r="AA18" s="90">
        <f>Y18/Z18</f>
        <v>0.0032847222222222223</v>
      </c>
      <c r="AB18" s="69"/>
      <c r="AC18" s="91"/>
      <c r="AD18" s="90" t="e">
        <f>AB18/AC18</f>
        <v>#DIV/0!</v>
      </c>
      <c r="AE18" s="69"/>
      <c r="AF18" s="72"/>
      <c r="AG18" s="90" t="e">
        <f>AE18/AF18</f>
        <v>#DIV/0!</v>
      </c>
      <c r="AH18" s="74"/>
      <c r="AI18" s="92"/>
      <c r="AJ18" s="596"/>
      <c r="AK18" s="93"/>
      <c r="AL18" s="93"/>
      <c r="AM18" s="93"/>
      <c r="AN18" s="93"/>
      <c r="AO18" s="93"/>
      <c r="AP18" s="93"/>
    </row>
    <row r="19" spans="1:42" s="94" customFormat="1" ht="12.75" customHeight="1">
      <c r="A19" s="78">
        <v>15</v>
      </c>
      <c r="B19" s="79">
        <v>40</v>
      </c>
      <c r="C19" s="80" t="s">
        <v>70</v>
      </c>
      <c r="D19" s="81">
        <f>S19+V19+Y19+AB19</f>
        <v>0.09880787037037037</v>
      </c>
      <c r="E19" s="60">
        <f>IF(D20&gt;D19,D20-D19,"")</f>
        <v>2.314814814814714E-05</v>
      </c>
      <c r="F19" s="60">
        <f>D19-$D$4</f>
        <v>0.019340277777777762</v>
      </c>
      <c r="G19" s="82">
        <f>T19+W19+Z19+AC19</f>
        <v>30</v>
      </c>
      <c r="H19" s="83">
        <f>D19/G19</f>
        <v>0.0032935956790123453</v>
      </c>
      <c r="I19" s="84">
        <v>19</v>
      </c>
      <c r="J19" s="85">
        <v>19</v>
      </c>
      <c r="K19" s="86">
        <v>22</v>
      </c>
      <c r="L19" s="86"/>
      <c r="M19" s="87"/>
      <c r="N19" s="88" t="s">
        <v>37</v>
      </c>
      <c r="O19" s="88" t="s">
        <v>38</v>
      </c>
      <c r="P19" s="88">
        <v>1976</v>
      </c>
      <c r="Q19" s="88" t="s">
        <v>39</v>
      </c>
      <c r="R19" s="89" t="s">
        <v>71</v>
      </c>
      <c r="S19" s="98">
        <v>0.03325231481481481</v>
      </c>
      <c r="T19" s="72">
        <v>10</v>
      </c>
      <c r="U19" s="90">
        <f>S19/T19</f>
        <v>0.003325231481481481</v>
      </c>
      <c r="V19" s="97">
        <v>0.03263888888888889</v>
      </c>
      <c r="W19" s="72">
        <v>10</v>
      </c>
      <c r="X19" s="90">
        <f>V19/W19</f>
        <v>0.003263888888888889</v>
      </c>
      <c r="Y19" s="69">
        <v>0.032916666666666664</v>
      </c>
      <c r="Z19" s="72">
        <v>10</v>
      </c>
      <c r="AA19" s="90">
        <f>Y19/Z19</f>
        <v>0.0032916666666666663</v>
      </c>
      <c r="AB19" s="69"/>
      <c r="AC19" s="91"/>
      <c r="AD19" s="90" t="e">
        <f>AB19/AC19</f>
        <v>#DIV/0!</v>
      </c>
      <c r="AE19" s="69"/>
      <c r="AF19" s="72"/>
      <c r="AG19" s="90" t="e">
        <f>AE19/AF19</f>
        <v>#DIV/0!</v>
      </c>
      <c r="AH19" s="74"/>
      <c r="AI19" s="92"/>
      <c r="AJ19" s="596"/>
      <c r="AK19" s="93"/>
      <c r="AL19" s="93"/>
      <c r="AM19" s="93"/>
      <c r="AN19" s="93"/>
      <c r="AO19" s="93"/>
      <c r="AP19" s="93"/>
    </row>
    <row r="20" spans="1:42" s="120" customFormat="1" ht="12.75" customHeight="1">
      <c r="A20" s="99">
        <f>A19+1</f>
        <v>16</v>
      </c>
      <c r="B20" s="100">
        <v>36</v>
      </c>
      <c r="C20" s="101" t="s">
        <v>72</v>
      </c>
      <c r="D20" s="102">
        <f>S20+V20+Y20+AB20</f>
        <v>0.09883101851851851</v>
      </c>
      <c r="E20" s="103">
        <f>IF(D21&gt;D20,D21-D20,"")</f>
        <v>0.0009375000000000216</v>
      </c>
      <c r="F20" s="103">
        <f>D20-$D$4</f>
        <v>0.01936342592592591</v>
      </c>
      <c r="G20" s="104">
        <f>T20+W20+Z20+AC20</f>
        <v>30</v>
      </c>
      <c r="H20" s="105">
        <f>D20/G20</f>
        <v>0.0032943672839506172</v>
      </c>
      <c r="I20" s="106">
        <v>20</v>
      </c>
      <c r="J20" s="107">
        <v>20</v>
      </c>
      <c r="K20" s="108">
        <v>23</v>
      </c>
      <c r="L20" s="108"/>
      <c r="M20" s="109"/>
      <c r="N20" s="110" t="s">
        <v>37</v>
      </c>
      <c r="O20" s="110" t="s">
        <v>73</v>
      </c>
      <c r="P20" s="110">
        <v>1977</v>
      </c>
      <c r="Q20" s="110" t="s">
        <v>74</v>
      </c>
      <c r="R20" s="111" t="s">
        <v>71</v>
      </c>
      <c r="S20" s="112">
        <v>0.03325231481481481</v>
      </c>
      <c r="T20" s="113">
        <v>10</v>
      </c>
      <c r="U20" s="114">
        <f>S20/T20</f>
        <v>0.003325231481481481</v>
      </c>
      <c r="V20" s="115">
        <v>0.03263888888888889</v>
      </c>
      <c r="W20" s="113">
        <v>10</v>
      </c>
      <c r="X20" s="114">
        <f>V20/W20</f>
        <v>0.003263888888888889</v>
      </c>
      <c r="Y20" s="115">
        <v>0.03293981481481481</v>
      </c>
      <c r="Z20" s="113">
        <v>10</v>
      </c>
      <c r="AA20" s="114">
        <f>Y20/Z20</f>
        <v>0.003293981481481481</v>
      </c>
      <c r="AB20" s="115"/>
      <c r="AC20" s="116"/>
      <c r="AD20" s="114" t="e">
        <f>AB20/AC20</f>
        <v>#DIV/0!</v>
      </c>
      <c r="AE20" s="115"/>
      <c r="AF20" s="113"/>
      <c r="AG20" s="114" t="e">
        <f>AE20/AF20</f>
        <v>#DIV/0!</v>
      </c>
      <c r="AH20" s="117"/>
      <c r="AI20" s="118"/>
      <c r="AJ20" s="597"/>
      <c r="AK20" s="119"/>
      <c r="AL20" s="119"/>
      <c r="AM20" s="119"/>
      <c r="AN20" s="119"/>
      <c r="AO20" s="119"/>
      <c r="AP20" s="119"/>
    </row>
    <row r="21" spans="1:42" s="94" customFormat="1" ht="12.75" customHeight="1">
      <c r="A21" s="99">
        <f>A20+1</f>
        <v>17</v>
      </c>
      <c r="B21" s="100">
        <v>9</v>
      </c>
      <c r="C21" s="121" t="s">
        <v>75</v>
      </c>
      <c r="D21" s="102">
        <f>S21+V21+Y21+AB21</f>
        <v>0.09976851851851853</v>
      </c>
      <c r="E21" s="103">
        <f>IF(D22&gt;D21,D22-D21,"")</f>
        <v>0.0006018518518518395</v>
      </c>
      <c r="F21" s="103">
        <f>D21-$D$4</f>
        <v>0.02030092592592593</v>
      </c>
      <c r="G21" s="104">
        <f>T21+W21+Z21+AC21</f>
        <v>30</v>
      </c>
      <c r="H21" s="105">
        <f>D21/G21</f>
        <v>0.0033256172839506177</v>
      </c>
      <c r="I21" s="106">
        <v>22</v>
      </c>
      <c r="J21" s="122">
        <v>22</v>
      </c>
      <c r="K21" s="123">
        <v>24</v>
      </c>
      <c r="L21" s="123"/>
      <c r="M21" s="124"/>
      <c r="N21" s="110" t="s">
        <v>37</v>
      </c>
      <c r="O21" s="110" t="s">
        <v>73</v>
      </c>
      <c r="P21" s="110">
        <v>1976</v>
      </c>
      <c r="Q21" s="110" t="s">
        <v>74</v>
      </c>
      <c r="R21" s="125" t="s">
        <v>76</v>
      </c>
      <c r="S21" s="112">
        <v>0.033715277777777775</v>
      </c>
      <c r="T21" s="113">
        <v>10</v>
      </c>
      <c r="U21" s="114">
        <f>S21/T21</f>
        <v>0.0033715277777777775</v>
      </c>
      <c r="V21" s="126">
        <v>0.03283564814814815</v>
      </c>
      <c r="W21" s="113">
        <v>10</v>
      </c>
      <c r="X21" s="114">
        <f>V21/W21</f>
        <v>0.0032835648148148147</v>
      </c>
      <c r="Y21" s="115">
        <v>0.0332175925925926</v>
      </c>
      <c r="Z21" s="113">
        <v>10</v>
      </c>
      <c r="AA21" s="114">
        <f>Y21/Z21</f>
        <v>0.0033217592592592595</v>
      </c>
      <c r="AB21" s="115"/>
      <c r="AC21" s="116"/>
      <c r="AD21" s="114" t="e">
        <f>AB21/AC21</f>
        <v>#DIV/0!</v>
      </c>
      <c r="AE21" s="115"/>
      <c r="AF21" s="113"/>
      <c r="AG21" s="114" t="e">
        <f>AE21/AF21</f>
        <v>#DIV/0!</v>
      </c>
      <c r="AH21" s="127"/>
      <c r="AI21" s="118"/>
      <c r="AJ21" s="597"/>
      <c r="AK21" s="93"/>
      <c r="AL21" s="93"/>
      <c r="AM21" s="93"/>
      <c r="AN21" s="93"/>
      <c r="AO21" s="93"/>
      <c r="AP21" s="93"/>
    </row>
    <row r="22" spans="1:42" s="94" customFormat="1" ht="12.75" customHeight="1">
      <c r="A22" s="78">
        <f>A21+1</f>
        <v>18</v>
      </c>
      <c r="B22" s="79">
        <v>44</v>
      </c>
      <c r="C22" s="128" t="s">
        <v>77</v>
      </c>
      <c r="D22" s="81">
        <f>S22+V22+Y22+AB22</f>
        <v>0.10037037037037037</v>
      </c>
      <c r="E22" s="60">
        <f>IF(D23&gt;D22,D23-D22,"")</f>
        <v>0.00016203703703702999</v>
      </c>
      <c r="F22" s="60">
        <f>D22-$D$4</f>
        <v>0.02090277777777777</v>
      </c>
      <c r="G22" s="82">
        <f>T22+W22+Z22+AC22</f>
        <v>30</v>
      </c>
      <c r="H22" s="83">
        <f>D22/G22</f>
        <v>0.003345679012345679</v>
      </c>
      <c r="I22" s="84">
        <v>17</v>
      </c>
      <c r="J22" s="129">
        <v>24</v>
      </c>
      <c r="K22" s="130">
        <v>26</v>
      </c>
      <c r="L22" s="130"/>
      <c r="M22" s="131"/>
      <c r="N22" s="88" t="s">
        <v>37</v>
      </c>
      <c r="O22" s="88" t="s">
        <v>38</v>
      </c>
      <c r="P22" s="88">
        <v>1976</v>
      </c>
      <c r="Q22" s="88" t="s">
        <v>39</v>
      </c>
      <c r="R22" s="132" t="s">
        <v>58</v>
      </c>
      <c r="S22" s="69">
        <v>0.032789351851851854</v>
      </c>
      <c r="T22" s="72">
        <v>10</v>
      </c>
      <c r="U22" s="90">
        <f>S22/T22</f>
        <v>0.0032789351851851855</v>
      </c>
      <c r="V22" s="133">
        <v>0.0334375</v>
      </c>
      <c r="W22" s="72">
        <v>10</v>
      </c>
      <c r="X22" s="90">
        <f>V22/W22</f>
        <v>0.0033437500000000004</v>
      </c>
      <c r="Y22" s="69">
        <v>0.03414351851851852</v>
      </c>
      <c r="Z22" s="72">
        <v>10</v>
      </c>
      <c r="AA22" s="90">
        <f>Y22/Z22</f>
        <v>0.0034143518518518516</v>
      </c>
      <c r="AB22" s="69"/>
      <c r="AC22" s="91"/>
      <c r="AD22" s="90" t="e">
        <f>AB22/AC22</f>
        <v>#DIV/0!</v>
      </c>
      <c r="AE22" s="69"/>
      <c r="AF22" s="72"/>
      <c r="AG22" s="90" t="e">
        <f>AE22/AF22</f>
        <v>#DIV/0!</v>
      </c>
      <c r="AH22" s="74"/>
      <c r="AI22" s="92"/>
      <c r="AJ22" s="596"/>
      <c r="AK22" s="93"/>
      <c r="AL22" s="134"/>
      <c r="AM22" s="93"/>
      <c r="AN22" s="93"/>
      <c r="AO22" s="93"/>
      <c r="AP22" s="93"/>
    </row>
    <row r="23" spans="1:42" s="120" customFormat="1" ht="12.75" customHeight="1">
      <c r="A23" s="78">
        <f>A22+1</f>
        <v>19</v>
      </c>
      <c r="B23" s="79">
        <v>35</v>
      </c>
      <c r="C23" s="80" t="s">
        <v>78</v>
      </c>
      <c r="D23" s="81">
        <f>S23+V23+Y23+AB23</f>
        <v>0.1005324074074074</v>
      </c>
      <c r="E23" s="60">
        <f>IF(D24&gt;D23,D24-D23,"")</f>
        <v>0.000370370370370382</v>
      </c>
      <c r="F23" s="60">
        <f>D23-$D$4</f>
        <v>0.0210648148148148</v>
      </c>
      <c r="G23" s="82">
        <f>T23+W23+Z23+AC23</f>
        <v>30</v>
      </c>
      <c r="H23" s="83">
        <f>D23/G23</f>
        <v>0.00335108024691358</v>
      </c>
      <c r="I23" s="84">
        <v>26</v>
      </c>
      <c r="J23" s="85">
        <v>25</v>
      </c>
      <c r="K23" s="86">
        <v>20</v>
      </c>
      <c r="L23" s="86"/>
      <c r="M23" s="87"/>
      <c r="N23" s="88" t="s">
        <v>37</v>
      </c>
      <c r="O23" s="88" t="s">
        <v>38</v>
      </c>
      <c r="P23" s="88">
        <v>1958</v>
      </c>
      <c r="Q23" s="88" t="s">
        <v>79</v>
      </c>
      <c r="R23" s="89" t="s">
        <v>80</v>
      </c>
      <c r="S23" s="98">
        <v>0.034479166666666665</v>
      </c>
      <c r="T23" s="72">
        <v>10</v>
      </c>
      <c r="U23" s="90">
        <f>S23/T23</f>
        <v>0.0034479166666666664</v>
      </c>
      <c r="V23" s="69">
        <v>0.033715277777777775</v>
      </c>
      <c r="W23" s="72">
        <v>10</v>
      </c>
      <c r="X23" s="90">
        <f>V23/W23</f>
        <v>0.0033715277777777775</v>
      </c>
      <c r="Y23" s="69">
        <v>0.032337962962962964</v>
      </c>
      <c r="Z23" s="72">
        <v>10</v>
      </c>
      <c r="AA23" s="90">
        <f>Y23/Z23</f>
        <v>0.0032337962962962962</v>
      </c>
      <c r="AB23" s="69"/>
      <c r="AC23" s="91"/>
      <c r="AD23" s="90" t="e">
        <f>AB23/AC23</f>
        <v>#DIV/0!</v>
      </c>
      <c r="AE23" s="69"/>
      <c r="AF23" s="72"/>
      <c r="AG23" s="90" t="e">
        <f>AE23/AF23</f>
        <v>#DIV/0!</v>
      </c>
      <c r="AH23" s="74"/>
      <c r="AI23" s="118"/>
      <c r="AJ23" s="597"/>
      <c r="AK23" s="119"/>
      <c r="AL23" s="135"/>
      <c r="AM23" s="119"/>
      <c r="AN23" s="119"/>
      <c r="AO23" s="119"/>
      <c r="AP23" s="119"/>
    </row>
    <row r="24" spans="1:42" s="94" customFormat="1" ht="12.75" customHeight="1">
      <c r="A24" s="78">
        <f>A23+1</f>
        <v>20</v>
      </c>
      <c r="B24" s="79">
        <v>52</v>
      </c>
      <c r="C24" s="128" t="s">
        <v>81</v>
      </c>
      <c r="D24" s="81">
        <f>S24+V24+Y24+AB24</f>
        <v>0.10090277777777779</v>
      </c>
      <c r="E24" s="60">
        <f>IF(D25&gt;D24,D25-D24,"")</f>
        <v>0.003541666666666665</v>
      </c>
      <c r="F24" s="60">
        <f>D24-$D$4</f>
        <v>0.021435185185185182</v>
      </c>
      <c r="G24" s="82">
        <f>T24+W24+Z24+AC24</f>
        <v>30</v>
      </c>
      <c r="H24" s="83">
        <f>D24/G24</f>
        <v>0.0033634259259259264</v>
      </c>
      <c r="I24" s="84">
        <v>24</v>
      </c>
      <c r="J24" s="129">
        <v>21</v>
      </c>
      <c r="K24" s="130">
        <v>25</v>
      </c>
      <c r="L24" s="130"/>
      <c r="M24" s="131"/>
      <c r="N24" s="88" t="s">
        <v>37</v>
      </c>
      <c r="O24" s="88" t="s">
        <v>38</v>
      </c>
      <c r="P24" s="88">
        <v>1978</v>
      </c>
      <c r="Q24" s="88" t="s">
        <v>39</v>
      </c>
      <c r="R24" s="132" t="s">
        <v>82</v>
      </c>
      <c r="S24" s="69">
        <v>0.03435185185185185</v>
      </c>
      <c r="T24" s="72">
        <v>10</v>
      </c>
      <c r="U24" s="90">
        <f>S24/T24</f>
        <v>0.0034351851851851848</v>
      </c>
      <c r="V24" s="96">
        <v>0.032789351851851854</v>
      </c>
      <c r="W24" s="72">
        <v>10</v>
      </c>
      <c r="X24" s="90">
        <f>V24/W24</f>
        <v>0.0032789351851851855</v>
      </c>
      <c r="Y24" s="69">
        <v>0.033761574074074076</v>
      </c>
      <c r="Z24" s="72">
        <v>10</v>
      </c>
      <c r="AA24" s="90">
        <f>Y24/Z24</f>
        <v>0.0033761574074074076</v>
      </c>
      <c r="AB24" s="69"/>
      <c r="AC24" s="91"/>
      <c r="AD24" s="90" t="e">
        <f>AB24/AC24</f>
        <v>#DIV/0!</v>
      </c>
      <c r="AE24" s="69"/>
      <c r="AF24" s="72"/>
      <c r="AG24" s="90" t="e">
        <f>AE24/AF24</f>
        <v>#DIV/0!</v>
      </c>
      <c r="AH24" s="74"/>
      <c r="AI24" s="136"/>
      <c r="AJ24" s="596"/>
      <c r="AK24" s="93"/>
      <c r="AL24" s="93"/>
      <c r="AM24" s="93"/>
      <c r="AN24" s="93"/>
      <c r="AO24" s="93"/>
      <c r="AP24" s="93"/>
    </row>
    <row r="25" spans="1:42" s="94" customFormat="1" ht="12.75" customHeight="1">
      <c r="A25" s="78">
        <f>A24+1</f>
        <v>21</v>
      </c>
      <c r="B25" s="79">
        <v>42</v>
      </c>
      <c r="C25" s="137" t="s">
        <v>83</v>
      </c>
      <c r="D25" s="81">
        <f>S25+V25+Y25+AB25</f>
        <v>0.10444444444444445</v>
      </c>
      <c r="E25" s="60">
        <f>IF(D26&gt;D25,D26-D25,"")</f>
        <v>0.0008217592592592582</v>
      </c>
      <c r="F25" s="60">
        <f>D25-$D$4</f>
        <v>0.024976851851851847</v>
      </c>
      <c r="G25" s="82">
        <f>T25+W25+Z25+AC25</f>
        <v>30</v>
      </c>
      <c r="H25" s="83">
        <f>D25/G25</f>
        <v>0.0034814814814814817</v>
      </c>
      <c r="I25" s="84">
        <v>25</v>
      </c>
      <c r="J25" s="129">
        <v>28</v>
      </c>
      <c r="K25" s="130">
        <v>27</v>
      </c>
      <c r="L25" s="130"/>
      <c r="M25" s="131"/>
      <c r="N25" s="88" t="s">
        <v>37</v>
      </c>
      <c r="O25" s="88" t="s">
        <v>38</v>
      </c>
      <c r="P25" s="88">
        <v>1975</v>
      </c>
      <c r="Q25" s="88" t="s">
        <v>42</v>
      </c>
      <c r="R25" s="132" t="s">
        <v>84</v>
      </c>
      <c r="S25" s="69">
        <v>0.034479166666666665</v>
      </c>
      <c r="T25" s="72">
        <v>10</v>
      </c>
      <c r="U25" s="90">
        <f>S25/T25</f>
        <v>0.0034479166666666664</v>
      </c>
      <c r="V25" s="69">
        <v>0.034999999999999996</v>
      </c>
      <c r="W25" s="72">
        <v>10</v>
      </c>
      <c r="X25" s="90">
        <f>V25/W25</f>
        <v>0.0034999999999999996</v>
      </c>
      <c r="Y25" s="69">
        <v>0.03496527777777778</v>
      </c>
      <c r="Z25" s="72">
        <v>10</v>
      </c>
      <c r="AA25" s="90">
        <f>Y25/Z25</f>
        <v>0.003496527777777778</v>
      </c>
      <c r="AB25" s="69"/>
      <c r="AC25" s="91"/>
      <c r="AD25" s="90" t="e">
        <f>AB25/AC25</f>
        <v>#DIV/0!</v>
      </c>
      <c r="AE25" s="69"/>
      <c r="AF25" s="72"/>
      <c r="AG25" s="90" t="e">
        <f>AE25/AF25</f>
        <v>#DIV/0!</v>
      </c>
      <c r="AH25" s="74"/>
      <c r="AI25" s="118"/>
      <c r="AJ25" s="597"/>
      <c r="AK25" s="93"/>
      <c r="AL25" s="93"/>
      <c r="AM25" s="93"/>
      <c r="AN25" s="93"/>
      <c r="AO25" s="93"/>
      <c r="AP25" s="93"/>
    </row>
    <row r="26" spans="1:42" s="94" customFormat="1" ht="12.75" customHeight="1">
      <c r="A26" s="78">
        <f>A25+1</f>
        <v>22</v>
      </c>
      <c r="B26" s="79">
        <v>12</v>
      </c>
      <c r="C26" s="138" t="s">
        <v>85</v>
      </c>
      <c r="D26" s="81">
        <f>S26+V26+Y26+AB26</f>
        <v>0.10526620370370371</v>
      </c>
      <c r="E26" s="60">
        <f>IF(D27&gt;D26,D27-D26,"")</f>
        <v>0.0002893518518518601</v>
      </c>
      <c r="F26" s="60">
        <f>D26-$D$4</f>
        <v>0.025798611111111105</v>
      </c>
      <c r="G26" s="82">
        <f>T26+W26+Z26+AC26</f>
        <v>30</v>
      </c>
      <c r="H26" s="83">
        <f>D26/G26</f>
        <v>0.0035088734567901235</v>
      </c>
      <c r="I26" s="139">
        <v>27</v>
      </c>
      <c r="J26" s="140">
        <v>26</v>
      </c>
      <c r="K26" s="141">
        <v>28</v>
      </c>
      <c r="L26" s="141"/>
      <c r="M26" s="142"/>
      <c r="N26" s="88" t="s">
        <v>37</v>
      </c>
      <c r="O26" s="143" t="s">
        <v>38</v>
      </c>
      <c r="P26" s="143">
        <v>1972</v>
      </c>
      <c r="Q26" s="143" t="s">
        <v>42</v>
      </c>
      <c r="R26" s="144" t="s">
        <v>64</v>
      </c>
      <c r="S26" s="145">
        <v>0.035486111111111114</v>
      </c>
      <c r="T26" s="72">
        <v>10</v>
      </c>
      <c r="U26" s="90">
        <f>S26/T26</f>
        <v>0.0035486111111111113</v>
      </c>
      <c r="V26" s="69">
        <v>0.03446759259259259</v>
      </c>
      <c r="W26" s="72">
        <v>10</v>
      </c>
      <c r="X26" s="90">
        <f>V26/W26</f>
        <v>0.0034467592592592592</v>
      </c>
      <c r="Y26" s="69">
        <v>0.035312500000000004</v>
      </c>
      <c r="Z26" s="72">
        <v>10</v>
      </c>
      <c r="AA26" s="90">
        <f>Y26/Z26</f>
        <v>0.0035312500000000005</v>
      </c>
      <c r="AB26" s="69"/>
      <c r="AC26" s="91"/>
      <c r="AD26" s="90" t="e">
        <f>AB26/AC26</f>
        <v>#DIV/0!</v>
      </c>
      <c r="AE26" s="69"/>
      <c r="AF26" s="72"/>
      <c r="AG26" s="90" t="e">
        <f>AE26/AF26</f>
        <v>#DIV/0!</v>
      </c>
      <c r="AH26" s="146"/>
      <c r="AI26" s="118"/>
      <c r="AJ26" s="597"/>
      <c r="AK26" s="93"/>
      <c r="AL26" s="93"/>
      <c r="AM26" s="93"/>
      <c r="AN26" s="93"/>
      <c r="AO26" s="93"/>
      <c r="AP26" s="93"/>
    </row>
    <row r="27" spans="1:42" s="94" customFormat="1" ht="12.75" customHeight="1">
      <c r="A27" s="78">
        <f>A26+1</f>
        <v>23</v>
      </c>
      <c r="B27" s="79">
        <v>8</v>
      </c>
      <c r="C27" s="138" t="s">
        <v>86</v>
      </c>
      <c r="D27" s="81">
        <f>S27+V27+Y27+AB27</f>
        <v>0.10555555555555557</v>
      </c>
      <c r="E27" s="60">
        <f>IF(D28&gt;D27,D28-D27,"")</f>
        <v>0.0014120370370370172</v>
      </c>
      <c r="F27" s="60">
        <f>D27-$D$4</f>
        <v>0.026087962962962966</v>
      </c>
      <c r="G27" s="82">
        <f>T27+W27+Z27+AC27</f>
        <v>30</v>
      </c>
      <c r="H27" s="83">
        <f>D27/G27</f>
        <v>0.003518518518518519</v>
      </c>
      <c r="I27" s="139">
        <v>28</v>
      </c>
      <c r="J27" s="140">
        <v>27</v>
      </c>
      <c r="K27" s="141">
        <v>29</v>
      </c>
      <c r="L27" s="141"/>
      <c r="M27" s="142"/>
      <c r="N27" s="88" t="s">
        <v>37</v>
      </c>
      <c r="O27" s="143" t="s">
        <v>38</v>
      </c>
      <c r="P27" s="143">
        <v>1950</v>
      </c>
      <c r="Q27" s="143" t="s">
        <v>87</v>
      </c>
      <c r="R27" s="144" t="s">
        <v>88</v>
      </c>
      <c r="S27" s="145">
        <v>0.03552083333333333</v>
      </c>
      <c r="T27" s="72">
        <v>10</v>
      </c>
      <c r="U27" s="90">
        <f>S27/T27</f>
        <v>0.003552083333333333</v>
      </c>
      <c r="V27" s="69">
        <v>0.03469907407407408</v>
      </c>
      <c r="W27" s="72">
        <v>10</v>
      </c>
      <c r="X27" s="90">
        <f>V27/W27</f>
        <v>0.0034699074074074077</v>
      </c>
      <c r="Y27" s="69">
        <v>0.03533564814814815</v>
      </c>
      <c r="Z27" s="72">
        <v>10</v>
      </c>
      <c r="AA27" s="90">
        <f>Y27/Z27</f>
        <v>0.003533564814814815</v>
      </c>
      <c r="AB27" s="69"/>
      <c r="AC27" s="91"/>
      <c r="AD27" s="90" t="e">
        <f>AB27/AC27</f>
        <v>#DIV/0!</v>
      </c>
      <c r="AE27" s="69"/>
      <c r="AF27" s="72"/>
      <c r="AG27" s="90" t="e">
        <f>AE27/AF27</f>
        <v>#DIV/0!</v>
      </c>
      <c r="AH27" s="146"/>
      <c r="AI27" s="118"/>
      <c r="AJ27" s="597"/>
      <c r="AK27" s="93"/>
      <c r="AL27" s="93"/>
      <c r="AM27" s="93"/>
      <c r="AN27" s="93"/>
      <c r="AO27" s="93"/>
      <c r="AP27" s="93"/>
    </row>
    <row r="28" spans="1:42" s="94" customFormat="1" ht="12.75" customHeight="1">
      <c r="A28" s="78">
        <f>A27+1</f>
        <v>24</v>
      </c>
      <c r="B28" s="79">
        <v>29</v>
      </c>
      <c r="C28" s="138" t="s">
        <v>89</v>
      </c>
      <c r="D28" s="81">
        <f>S28+V28+Y28+AB28</f>
        <v>0.10696759259259259</v>
      </c>
      <c r="E28" s="60">
        <f>IF(D29&gt;D28,D29-D28,"")</f>
        <v>0.0020949074074074064</v>
      </c>
      <c r="F28" s="60">
        <f>D28-$D$4</f>
        <v>0.027499999999999983</v>
      </c>
      <c r="G28" s="82">
        <f>T28+W28+Z28+AC28</f>
        <v>30</v>
      </c>
      <c r="H28" s="83">
        <f>D28/G28</f>
        <v>0.0035655864197530864</v>
      </c>
      <c r="I28" s="139">
        <v>30</v>
      </c>
      <c r="J28" s="140">
        <v>32</v>
      </c>
      <c r="K28" s="141">
        <v>31</v>
      </c>
      <c r="L28" s="141"/>
      <c r="M28" s="142"/>
      <c r="N28" s="88" t="s">
        <v>37</v>
      </c>
      <c r="O28" s="143" t="s">
        <v>38</v>
      </c>
      <c r="P28" s="143">
        <v>1969</v>
      </c>
      <c r="Q28" s="143" t="s">
        <v>42</v>
      </c>
      <c r="R28" s="144" t="s">
        <v>40</v>
      </c>
      <c r="S28" s="145">
        <v>0.036180555555555556</v>
      </c>
      <c r="T28" s="72">
        <v>10</v>
      </c>
      <c r="U28" s="90">
        <f>S28/T28</f>
        <v>0.0036180555555555558</v>
      </c>
      <c r="V28" s="69">
        <v>0.035277777777777776</v>
      </c>
      <c r="W28" s="72">
        <v>10</v>
      </c>
      <c r="X28" s="90">
        <f>V28/W28</f>
        <v>0.0035277777777777777</v>
      </c>
      <c r="Y28" s="69">
        <v>0.03550925925925926</v>
      </c>
      <c r="Z28" s="72">
        <v>10</v>
      </c>
      <c r="AA28" s="90">
        <f>Y28/Z28</f>
        <v>0.003550925925925926</v>
      </c>
      <c r="AB28" s="69"/>
      <c r="AC28" s="91"/>
      <c r="AD28" s="90" t="e">
        <f>AB28/AC28</f>
        <v>#DIV/0!</v>
      </c>
      <c r="AE28" s="69"/>
      <c r="AF28" s="72"/>
      <c r="AG28" s="90" t="e">
        <f>AE28/AF28</f>
        <v>#DIV/0!</v>
      </c>
      <c r="AH28" s="146"/>
      <c r="AI28" s="118"/>
      <c r="AJ28" s="597"/>
      <c r="AK28" s="93"/>
      <c r="AL28" s="93"/>
      <c r="AM28" s="93"/>
      <c r="AN28" s="93"/>
      <c r="AO28" s="93"/>
      <c r="AP28" s="93"/>
    </row>
    <row r="29" spans="1:42" s="94" customFormat="1" ht="12.75" customHeight="1">
      <c r="A29" s="78">
        <f>A28+1</f>
        <v>25</v>
      </c>
      <c r="B29" s="79">
        <v>3</v>
      </c>
      <c r="C29" s="138" t="s">
        <v>90</v>
      </c>
      <c r="D29" s="81">
        <f>S29+V29+Y29+AB29</f>
        <v>0.10906249999999999</v>
      </c>
      <c r="E29" s="60">
        <f>IF(D30&gt;D29,D30-D29,"")</f>
        <v>0.000555555555555573</v>
      </c>
      <c r="F29" s="60">
        <f>D29-$D$4</f>
        <v>0.02959490740740739</v>
      </c>
      <c r="G29" s="82">
        <f>T29+W29+Z29+AC29</f>
        <v>30</v>
      </c>
      <c r="H29" s="83">
        <f>D29/G29</f>
        <v>0.0036354166666666666</v>
      </c>
      <c r="I29" s="139">
        <v>35</v>
      </c>
      <c r="J29" s="140">
        <v>29</v>
      </c>
      <c r="K29" s="141">
        <v>30</v>
      </c>
      <c r="L29" s="141"/>
      <c r="M29" s="142"/>
      <c r="N29" s="88" t="s">
        <v>37</v>
      </c>
      <c r="O29" s="143" t="s">
        <v>38</v>
      </c>
      <c r="P29" s="143">
        <v>1960</v>
      </c>
      <c r="Q29" s="143" t="s">
        <v>79</v>
      </c>
      <c r="R29" s="144" t="s">
        <v>71</v>
      </c>
      <c r="S29" s="147">
        <v>0.03855324074074074</v>
      </c>
      <c r="T29" s="72">
        <v>10</v>
      </c>
      <c r="U29" s="90">
        <f>S29/T29</f>
        <v>0.0038553240740740744</v>
      </c>
      <c r="V29" s="69">
        <v>0.03509259259259259</v>
      </c>
      <c r="W29" s="72">
        <v>10</v>
      </c>
      <c r="X29" s="90">
        <f>V29/W29</f>
        <v>0.0035092592592592593</v>
      </c>
      <c r="Y29" s="69">
        <v>0.035416666666666666</v>
      </c>
      <c r="Z29" s="72">
        <v>10</v>
      </c>
      <c r="AA29" s="90">
        <f>Y29/Z29</f>
        <v>0.0035416666666666665</v>
      </c>
      <c r="AB29" s="69"/>
      <c r="AC29" s="91"/>
      <c r="AD29" s="90" t="e">
        <f>AB29/AC29</f>
        <v>#DIV/0!</v>
      </c>
      <c r="AE29" s="69"/>
      <c r="AF29" s="72"/>
      <c r="AG29" s="90" t="e">
        <f>AE29/AF29</f>
        <v>#DIV/0!</v>
      </c>
      <c r="AH29" s="146"/>
      <c r="AI29" s="92"/>
      <c r="AJ29" s="596"/>
      <c r="AK29" s="93"/>
      <c r="AL29" s="93"/>
      <c r="AM29" s="93"/>
      <c r="AN29" s="93"/>
      <c r="AO29" s="93"/>
      <c r="AP29" s="93"/>
    </row>
    <row r="30" spans="1:42" s="94" customFormat="1" ht="12.75" customHeight="1">
      <c r="A30" s="78">
        <f>A29+1</f>
        <v>26</v>
      </c>
      <c r="B30" s="79">
        <v>41</v>
      </c>
      <c r="C30" s="138" t="s">
        <v>91</v>
      </c>
      <c r="D30" s="81">
        <f>S30+V30+Y30+AB30</f>
        <v>0.10961805555555557</v>
      </c>
      <c r="E30" s="60">
        <f>IF(D31&gt;D30,D31-D30,"")</f>
        <v>0.00038194444444444864</v>
      </c>
      <c r="F30" s="60">
        <f>D30-$D$4</f>
        <v>0.030150462962962962</v>
      </c>
      <c r="G30" s="82">
        <f>T30+W30+Z30+AC30</f>
        <v>30</v>
      </c>
      <c r="H30" s="83">
        <f>D30/G30</f>
        <v>0.0036539351851851854</v>
      </c>
      <c r="I30" s="139">
        <v>33</v>
      </c>
      <c r="J30" s="140">
        <v>34</v>
      </c>
      <c r="K30" s="141">
        <v>35</v>
      </c>
      <c r="L30" s="141"/>
      <c r="M30" s="142"/>
      <c r="N30" s="88" t="s">
        <v>37</v>
      </c>
      <c r="O30" s="143" t="s">
        <v>38</v>
      </c>
      <c r="P30" s="143">
        <v>1968</v>
      </c>
      <c r="Q30" s="143" t="s">
        <v>42</v>
      </c>
      <c r="R30" s="144" t="s">
        <v>54</v>
      </c>
      <c r="S30" s="147">
        <v>0.03760416666666667</v>
      </c>
      <c r="T30" s="72">
        <v>10</v>
      </c>
      <c r="U30" s="90">
        <f>S30/T30</f>
        <v>0.0037604166666666667</v>
      </c>
      <c r="V30" s="69">
        <v>0.03584490740740741</v>
      </c>
      <c r="W30" s="72">
        <v>10</v>
      </c>
      <c r="X30" s="90">
        <f>V30/W30</f>
        <v>0.003584490740740741</v>
      </c>
      <c r="Y30" s="69">
        <v>0.03616898148148148</v>
      </c>
      <c r="Z30" s="72">
        <v>10</v>
      </c>
      <c r="AA30" s="90">
        <f>Y30/Z30</f>
        <v>0.003616898148148148</v>
      </c>
      <c r="AB30" s="69"/>
      <c r="AC30" s="91"/>
      <c r="AD30" s="90" t="e">
        <f>AB30/AC30</f>
        <v>#DIV/0!</v>
      </c>
      <c r="AE30" s="69"/>
      <c r="AF30" s="72"/>
      <c r="AG30" s="90" t="e">
        <f>AE30/AF30</f>
        <v>#DIV/0!</v>
      </c>
      <c r="AH30" s="146"/>
      <c r="AI30" s="118"/>
      <c r="AJ30" s="597"/>
      <c r="AK30" s="93"/>
      <c r="AL30" s="93"/>
      <c r="AM30" s="93"/>
      <c r="AN30" s="93"/>
      <c r="AO30" s="93"/>
      <c r="AP30" s="93"/>
    </row>
    <row r="31" spans="1:42" s="94" customFormat="1" ht="12.75" customHeight="1">
      <c r="A31" s="78">
        <f>A30+1</f>
        <v>27</v>
      </c>
      <c r="B31" s="79">
        <v>51</v>
      </c>
      <c r="C31" s="138" t="s">
        <v>92</v>
      </c>
      <c r="D31" s="148">
        <f>S31+V31+Y31+AB31</f>
        <v>0.11000000000000001</v>
      </c>
      <c r="E31" s="60">
        <f>IF(D32&gt;D31,D32-D31,"")</f>
        <v>0.0003935185185185014</v>
      </c>
      <c r="F31" s="60">
        <f>D31-$D$4</f>
        <v>0.03053240740740741</v>
      </c>
      <c r="G31" s="149">
        <f>T31+W31+Z31+AC31</f>
        <v>30</v>
      </c>
      <c r="H31" s="150">
        <f>D31/G31</f>
        <v>0.003666666666666667</v>
      </c>
      <c r="I31" s="139">
        <v>36</v>
      </c>
      <c r="J31" s="140">
        <v>30</v>
      </c>
      <c r="K31" s="141">
        <v>36</v>
      </c>
      <c r="L31" s="141"/>
      <c r="M31" s="142"/>
      <c r="N31" s="88" t="s">
        <v>37</v>
      </c>
      <c r="O31" s="143" t="s">
        <v>38</v>
      </c>
      <c r="P31" s="143">
        <v>1972</v>
      </c>
      <c r="Q31" s="143" t="s">
        <v>42</v>
      </c>
      <c r="R31" s="144" t="s">
        <v>49</v>
      </c>
      <c r="S31" s="147">
        <v>0.038564814814814816</v>
      </c>
      <c r="T31" s="72">
        <v>10</v>
      </c>
      <c r="U31" s="90">
        <f>S31/T31</f>
        <v>0.0038564814814814816</v>
      </c>
      <c r="V31" s="97">
        <v>0.03513888888888889</v>
      </c>
      <c r="W31" s="72">
        <v>10</v>
      </c>
      <c r="X31" s="90">
        <f>V31/W31</f>
        <v>0.0035138888888888893</v>
      </c>
      <c r="Y31" s="69">
        <v>0.03629629629629629</v>
      </c>
      <c r="Z31" s="72">
        <v>10</v>
      </c>
      <c r="AA31" s="90">
        <f>Y31/Z31</f>
        <v>0.0036296296296296294</v>
      </c>
      <c r="AB31" s="69"/>
      <c r="AC31" s="91"/>
      <c r="AD31" s="90" t="e">
        <f>AB31/AC31</f>
        <v>#DIV/0!</v>
      </c>
      <c r="AE31" s="69"/>
      <c r="AF31" s="72"/>
      <c r="AG31" s="90" t="e">
        <f>AE31/AF31</f>
        <v>#DIV/0!</v>
      </c>
      <c r="AH31" s="146"/>
      <c r="AI31" s="92"/>
      <c r="AJ31" s="596"/>
      <c r="AK31" s="93"/>
      <c r="AL31" s="93"/>
      <c r="AM31" s="93"/>
      <c r="AN31" s="93"/>
      <c r="AO31" s="93"/>
      <c r="AP31" s="93"/>
    </row>
    <row r="32" spans="1:69" s="155" customFormat="1" ht="12.75" customHeight="1">
      <c r="A32" s="78">
        <f>A31+1</f>
        <v>28</v>
      </c>
      <c r="B32" s="79">
        <v>47</v>
      </c>
      <c r="C32" s="137" t="s">
        <v>93</v>
      </c>
      <c r="D32" s="148">
        <f>S32+V32+Y32+AB32</f>
        <v>0.11039351851851852</v>
      </c>
      <c r="E32" s="60">
        <f>IF(D33&gt;D32,D33-D32,"")</f>
        <v>0.0006944444444444559</v>
      </c>
      <c r="F32" s="60">
        <f>D32-$D$4</f>
        <v>0.030925925925925912</v>
      </c>
      <c r="G32" s="149">
        <f>T32+W32+Z32+AC32</f>
        <v>30</v>
      </c>
      <c r="H32" s="150">
        <f>D32/G32</f>
        <v>0.003679783950617284</v>
      </c>
      <c r="I32" s="151">
        <v>37</v>
      </c>
      <c r="J32" s="129">
        <v>35</v>
      </c>
      <c r="K32" s="130">
        <v>32</v>
      </c>
      <c r="L32" s="130"/>
      <c r="M32" s="131"/>
      <c r="N32" s="88" t="s">
        <v>37</v>
      </c>
      <c r="O32" s="88" t="s">
        <v>38</v>
      </c>
      <c r="P32" s="88">
        <v>1976</v>
      </c>
      <c r="Q32" s="88" t="s">
        <v>39</v>
      </c>
      <c r="R32" s="132" t="s">
        <v>49</v>
      </c>
      <c r="S32" s="152">
        <v>0.038599537037037036</v>
      </c>
      <c r="T32" s="72">
        <v>10</v>
      </c>
      <c r="U32" s="90">
        <f>S32/T32</f>
        <v>0.0038599537037037036</v>
      </c>
      <c r="V32" s="97">
        <v>0.035925925925925924</v>
      </c>
      <c r="W32" s="72">
        <v>10</v>
      </c>
      <c r="X32" s="90">
        <f>V32/W32</f>
        <v>0.0035925925925925925</v>
      </c>
      <c r="Y32" s="69">
        <v>0.035868055555555556</v>
      </c>
      <c r="Z32" s="72">
        <v>10</v>
      </c>
      <c r="AA32" s="90">
        <f>Y32/Z32</f>
        <v>0.0035868055555555558</v>
      </c>
      <c r="AB32" s="69"/>
      <c r="AC32" s="91"/>
      <c r="AD32" s="90" t="e">
        <f>AB32/AC32</f>
        <v>#DIV/0!</v>
      </c>
      <c r="AE32" s="69"/>
      <c r="AF32" s="72"/>
      <c r="AG32" s="90" t="e">
        <f>AE32/AF32</f>
        <v>#DIV/0!</v>
      </c>
      <c r="AH32" s="153"/>
      <c r="AI32" s="154"/>
      <c r="AJ32" s="598"/>
      <c r="AK32" s="93"/>
      <c r="AL32" s="93"/>
      <c r="AM32" s="93"/>
      <c r="AN32" s="93"/>
      <c r="AO32" s="93"/>
      <c r="AP32" s="93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</row>
    <row r="33" spans="1:42" s="159" customFormat="1" ht="12.75" customHeight="1">
      <c r="A33" s="78">
        <f>A32+1</f>
        <v>29</v>
      </c>
      <c r="B33" s="79">
        <v>2</v>
      </c>
      <c r="C33" s="80" t="s">
        <v>94</v>
      </c>
      <c r="D33" s="148">
        <f>S33+V33+Y33+AB33</f>
        <v>0.11108796296296297</v>
      </c>
      <c r="E33" s="60">
        <f>IF(D34&gt;D33,D34-D33,"")</f>
        <v>0.0018981481481481488</v>
      </c>
      <c r="F33" s="60">
        <f>D33-$D$4</f>
        <v>0.03162037037037037</v>
      </c>
      <c r="G33" s="149">
        <f>T33+W33+Z33+AC33</f>
        <v>30</v>
      </c>
      <c r="H33" s="150">
        <f>D33/G33</f>
        <v>0.0037029320987654324</v>
      </c>
      <c r="I33" s="84">
        <v>34</v>
      </c>
      <c r="J33" s="85">
        <v>36</v>
      </c>
      <c r="K33" s="86">
        <v>37</v>
      </c>
      <c r="L33" s="86"/>
      <c r="M33" s="87"/>
      <c r="N33" s="88" t="s">
        <v>37</v>
      </c>
      <c r="O33" s="67" t="s">
        <v>38</v>
      </c>
      <c r="P33" s="67">
        <v>1948</v>
      </c>
      <c r="Q33" s="67" t="s">
        <v>87</v>
      </c>
      <c r="R33" s="89" t="s">
        <v>95</v>
      </c>
      <c r="S33" s="156">
        <v>0.038078703703703705</v>
      </c>
      <c r="T33" s="72">
        <v>10</v>
      </c>
      <c r="U33" s="90">
        <f>S33/T33</f>
        <v>0.0038078703703703703</v>
      </c>
      <c r="V33" s="97">
        <v>0.03640046296296296</v>
      </c>
      <c r="W33" s="72">
        <v>10</v>
      </c>
      <c r="X33" s="90">
        <f>V33/W33</f>
        <v>0.003640046296296296</v>
      </c>
      <c r="Y33" s="69">
        <v>0.0366087962962963</v>
      </c>
      <c r="Z33" s="72">
        <v>10</v>
      </c>
      <c r="AA33" s="90">
        <f>Y33/Z33</f>
        <v>0.00366087962962963</v>
      </c>
      <c r="AB33" s="69"/>
      <c r="AC33" s="91"/>
      <c r="AD33" s="90" t="e">
        <f>AB33/AC33</f>
        <v>#DIV/0!</v>
      </c>
      <c r="AE33" s="69"/>
      <c r="AF33" s="72"/>
      <c r="AG33" s="90" t="e">
        <f>AE33/AF33</f>
        <v>#DIV/0!</v>
      </c>
      <c r="AH33" s="157"/>
      <c r="AI33" s="136"/>
      <c r="AJ33" s="596"/>
      <c r="AK33" s="158"/>
      <c r="AL33" s="158"/>
      <c r="AM33" s="158"/>
      <c r="AN33" s="158"/>
      <c r="AO33" s="158"/>
      <c r="AP33" s="158"/>
    </row>
    <row r="34" spans="1:42" s="159" customFormat="1" ht="12.75" customHeight="1">
      <c r="A34" s="99">
        <f>A33+1</f>
        <v>30</v>
      </c>
      <c r="B34" s="100">
        <v>16</v>
      </c>
      <c r="C34" s="121" t="s">
        <v>96</v>
      </c>
      <c r="D34" s="160">
        <f>S34+V34+Y34+AB34</f>
        <v>0.11298611111111112</v>
      </c>
      <c r="E34" s="103">
        <f>IF(D35&gt;D34,D35-D34,"")</f>
        <v>0.003229166666666672</v>
      </c>
      <c r="F34" s="103">
        <f>D34-$D$4</f>
        <v>0.03351851851851852</v>
      </c>
      <c r="G34" s="161">
        <f>T34+W34+Z34+AC34</f>
        <v>30</v>
      </c>
      <c r="H34" s="162">
        <f>D34/G34</f>
        <v>0.003766203703703704</v>
      </c>
      <c r="I34" s="106">
        <v>43</v>
      </c>
      <c r="J34" s="122">
        <v>37</v>
      </c>
      <c r="K34" s="123">
        <v>38</v>
      </c>
      <c r="L34" s="123"/>
      <c r="M34" s="124"/>
      <c r="N34" s="110" t="s">
        <v>37</v>
      </c>
      <c r="O34" s="110" t="s">
        <v>73</v>
      </c>
      <c r="P34" s="110">
        <v>1974</v>
      </c>
      <c r="Q34" s="110" t="s">
        <v>97</v>
      </c>
      <c r="R34" s="125" t="s">
        <v>64</v>
      </c>
      <c r="S34" s="163">
        <v>0.039467592592592596</v>
      </c>
      <c r="T34" s="113">
        <v>10</v>
      </c>
      <c r="U34" s="114">
        <f>S34/T34</f>
        <v>0.003946759259259259</v>
      </c>
      <c r="V34" s="115">
        <v>0.03664351851851852</v>
      </c>
      <c r="W34" s="113">
        <v>10</v>
      </c>
      <c r="X34" s="114">
        <f>V34/W34</f>
        <v>0.003664351851851852</v>
      </c>
      <c r="Y34" s="115">
        <v>0.036875</v>
      </c>
      <c r="Z34" s="113">
        <v>10</v>
      </c>
      <c r="AA34" s="114">
        <f>Y34/Z34</f>
        <v>0.0036875</v>
      </c>
      <c r="AB34" s="115"/>
      <c r="AC34" s="116"/>
      <c r="AD34" s="114" t="e">
        <f>AB34/AC34</f>
        <v>#DIV/0!</v>
      </c>
      <c r="AE34" s="115"/>
      <c r="AF34" s="113"/>
      <c r="AG34" s="114" t="e">
        <f>AE34/AF34</f>
        <v>#DIV/0!</v>
      </c>
      <c r="AH34" s="164"/>
      <c r="AI34" s="118"/>
      <c r="AJ34" s="597"/>
      <c r="AK34" s="158"/>
      <c r="AL34" s="158"/>
      <c r="AM34" s="158"/>
      <c r="AN34" s="158"/>
      <c r="AO34" s="158"/>
      <c r="AP34" s="158"/>
    </row>
    <row r="35" spans="1:42" s="159" customFormat="1" ht="12.75" customHeight="1">
      <c r="A35" s="78">
        <f>A34+1</f>
        <v>31</v>
      </c>
      <c r="B35" s="165">
        <v>15</v>
      </c>
      <c r="C35" s="80" t="s">
        <v>98</v>
      </c>
      <c r="D35" s="148">
        <f>S35+V35+Y35+AB35</f>
        <v>0.11621527777777779</v>
      </c>
      <c r="E35" s="60">
        <f>IF(D36&gt;D35,D36-D35,"")</f>
        <v>0.0009837962962962743</v>
      </c>
      <c r="F35" s="60">
        <f>D35-$D$4</f>
        <v>0.03674768518518519</v>
      </c>
      <c r="G35" s="149">
        <f>T35+W35+Z35+AC35</f>
        <v>30</v>
      </c>
      <c r="H35" s="150">
        <f>D35/G35</f>
        <v>0.0038738425925925932</v>
      </c>
      <c r="I35" s="84">
        <v>39</v>
      </c>
      <c r="J35" s="85">
        <v>38</v>
      </c>
      <c r="K35" s="86">
        <v>41</v>
      </c>
      <c r="L35" s="86"/>
      <c r="M35" s="87"/>
      <c r="N35" s="88" t="s">
        <v>37</v>
      </c>
      <c r="O35" s="88" t="s">
        <v>38</v>
      </c>
      <c r="P35" s="88">
        <v>1961</v>
      </c>
      <c r="Q35" s="88" t="s">
        <v>79</v>
      </c>
      <c r="R35" s="89" t="s">
        <v>51</v>
      </c>
      <c r="S35" s="166">
        <v>0.03894675925925926</v>
      </c>
      <c r="T35" s="72">
        <v>10</v>
      </c>
      <c r="U35" s="90">
        <f>S35/T35</f>
        <v>0.0038946759259259256</v>
      </c>
      <c r="V35" s="69">
        <v>0.037638888888888895</v>
      </c>
      <c r="W35" s="72">
        <v>10</v>
      </c>
      <c r="X35" s="90">
        <f>V35/W35</f>
        <v>0.0037638888888888895</v>
      </c>
      <c r="Y35" s="69">
        <v>0.03962962962962963</v>
      </c>
      <c r="Z35" s="72">
        <v>10</v>
      </c>
      <c r="AA35" s="90">
        <f>Y35/Z35</f>
        <v>0.003962962962962963</v>
      </c>
      <c r="AB35" s="69"/>
      <c r="AC35" s="91"/>
      <c r="AD35" s="90" t="e">
        <f>AB35/AC35</f>
        <v>#DIV/0!</v>
      </c>
      <c r="AE35" s="69"/>
      <c r="AF35" s="72"/>
      <c r="AG35" s="90" t="e">
        <f>AE35/AF35</f>
        <v>#DIV/0!</v>
      </c>
      <c r="AH35" s="167"/>
      <c r="AI35" s="92"/>
      <c r="AJ35" s="596"/>
      <c r="AK35" s="158"/>
      <c r="AL35" s="158"/>
      <c r="AM35" s="158"/>
      <c r="AN35" s="158"/>
      <c r="AO35" s="158"/>
      <c r="AP35" s="158"/>
    </row>
    <row r="36" spans="1:42" s="180" customFormat="1" ht="12.75" customHeight="1">
      <c r="A36" s="168">
        <f>A35+1</f>
        <v>32</v>
      </c>
      <c r="B36" s="169">
        <v>22</v>
      </c>
      <c r="C36" s="138" t="s">
        <v>99</v>
      </c>
      <c r="D36" s="170">
        <f>S36+V36+Y36+AB36</f>
        <v>0.11719907407407407</v>
      </c>
      <c r="E36" s="171">
        <f>IF(D37&gt;D36,D37-D36,"")</f>
        <v>0.0031365740740740833</v>
      </c>
      <c r="F36" s="171">
        <f>D36-$D$4</f>
        <v>0.03773148148148146</v>
      </c>
      <c r="G36" s="172">
        <f>T36+W36+Z36+AC36</f>
        <v>30</v>
      </c>
      <c r="H36" s="173">
        <f>D36/G36</f>
        <v>0.003906635802469136</v>
      </c>
      <c r="I36" s="139">
        <v>40</v>
      </c>
      <c r="J36" s="140">
        <v>41</v>
      </c>
      <c r="K36" s="141">
        <v>40</v>
      </c>
      <c r="L36" s="141"/>
      <c r="M36" s="142"/>
      <c r="N36" s="143" t="s">
        <v>37</v>
      </c>
      <c r="O36" s="143" t="s">
        <v>38</v>
      </c>
      <c r="P36" s="143">
        <v>1959</v>
      </c>
      <c r="Q36" s="143" t="s">
        <v>79</v>
      </c>
      <c r="R36" s="144" t="s">
        <v>49</v>
      </c>
      <c r="S36" s="145">
        <v>0.039143518518518515</v>
      </c>
      <c r="T36" s="174">
        <v>10</v>
      </c>
      <c r="U36" s="175">
        <f>S36/T36</f>
        <v>0.003914351851851851</v>
      </c>
      <c r="V36" s="147">
        <v>0.039421296296296295</v>
      </c>
      <c r="W36" s="174">
        <v>10</v>
      </c>
      <c r="X36" s="175">
        <f>V36/W36</f>
        <v>0.00394212962962963</v>
      </c>
      <c r="Y36" s="147">
        <v>0.03863425925925926</v>
      </c>
      <c r="Z36" s="174">
        <v>10</v>
      </c>
      <c r="AA36" s="175">
        <f>Y36/Z36</f>
        <v>0.0038634259259259255</v>
      </c>
      <c r="AB36" s="147"/>
      <c r="AC36" s="176"/>
      <c r="AD36" s="175" t="e">
        <f>AB36/AC36</f>
        <v>#DIV/0!</v>
      </c>
      <c r="AE36" s="147"/>
      <c r="AF36" s="174"/>
      <c r="AG36" s="175" t="e">
        <f>AE36/AF36</f>
        <v>#DIV/0!</v>
      </c>
      <c r="AH36" s="177"/>
      <c r="AI36" s="178"/>
      <c r="AJ36" s="599"/>
      <c r="AK36" s="179"/>
      <c r="AL36" s="179"/>
      <c r="AM36" s="179"/>
      <c r="AN36" s="179"/>
      <c r="AO36" s="179"/>
      <c r="AP36" s="179"/>
    </row>
    <row r="37" spans="1:69" s="200" customFormat="1" ht="12.75" customHeight="1" thickBot="1">
      <c r="A37" s="181">
        <f>A36+1</f>
        <v>33</v>
      </c>
      <c r="B37" s="182">
        <v>37</v>
      </c>
      <c r="C37" s="183" t="s">
        <v>100</v>
      </c>
      <c r="D37" s="184">
        <f>S37+V37+Y37+AB37</f>
        <v>0.12033564814814815</v>
      </c>
      <c r="E37" s="185">
        <f>IF(D38&gt;D37,D38-D37,"")</f>
      </c>
      <c r="F37" s="185">
        <f>D37-$D$4</f>
        <v>0.040868055555555546</v>
      </c>
      <c r="G37" s="186">
        <f>T37+W37+Z37+AC37</f>
        <v>30</v>
      </c>
      <c r="H37" s="187">
        <f>D37/G37</f>
        <v>0.004011188271604938</v>
      </c>
      <c r="I37" s="188">
        <v>42</v>
      </c>
      <c r="J37" s="189">
        <v>42</v>
      </c>
      <c r="K37" s="190">
        <v>42</v>
      </c>
      <c r="L37" s="190"/>
      <c r="M37" s="191"/>
      <c r="N37" s="192" t="s">
        <v>37</v>
      </c>
      <c r="O37" s="192" t="s">
        <v>38</v>
      </c>
      <c r="P37" s="192">
        <v>1949</v>
      </c>
      <c r="Q37" s="192" t="s">
        <v>87</v>
      </c>
      <c r="R37" s="193" t="s">
        <v>71</v>
      </c>
      <c r="S37" s="194">
        <v>0.03939814814814815</v>
      </c>
      <c r="T37" s="195">
        <v>10</v>
      </c>
      <c r="U37" s="196">
        <f>S37/T37</f>
        <v>0.003939814814814814</v>
      </c>
      <c r="V37" s="194">
        <v>0.04</v>
      </c>
      <c r="W37" s="195">
        <v>10</v>
      </c>
      <c r="X37" s="196">
        <f>V37/W37</f>
        <v>0.004</v>
      </c>
      <c r="Y37" s="194">
        <v>0.0409375</v>
      </c>
      <c r="Z37" s="195">
        <v>10</v>
      </c>
      <c r="AA37" s="196">
        <f>Y37/Z37</f>
        <v>0.00409375</v>
      </c>
      <c r="AB37" s="194"/>
      <c r="AC37" s="197"/>
      <c r="AD37" s="196" t="e">
        <f>AB37/AC37</f>
        <v>#DIV/0!</v>
      </c>
      <c r="AE37" s="194"/>
      <c r="AF37" s="195"/>
      <c r="AG37" s="196" t="e">
        <f>AE37/AF37</f>
        <v>#DIV/0!</v>
      </c>
      <c r="AH37" s="198"/>
      <c r="AI37" s="199"/>
      <c r="AJ37" s="600"/>
      <c r="AK37" s="119"/>
      <c r="AL37" s="119"/>
      <c r="AM37" s="119"/>
      <c r="AN37" s="119"/>
      <c r="AO37" s="119"/>
      <c r="AP37" s="119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</row>
    <row r="38" spans="1:72" s="204" customFormat="1" ht="12.75" customHeight="1">
      <c r="A38" s="78">
        <f>A37+1</f>
        <v>34</v>
      </c>
      <c r="B38" s="201">
        <v>53</v>
      </c>
      <c r="C38" s="80" t="s">
        <v>101</v>
      </c>
      <c r="D38" s="81">
        <f>S38+V38+Y38+AB38</f>
        <v>0.057199074074074076</v>
      </c>
      <c r="E38" s="60"/>
      <c r="F38" s="60"/>
      <c r="G38" s="82">
        <f>T38+W38+Z38+AC38</f>
        <v>20</v>
      </c>
      <c r="H38" s="83">
        <f>D38/G38</f>
        <v>0.002859953703703704</v>
      </c>
      <c r="I38" s="84">
        <v>4</v>
      </c>
      <c r="J38" s="85"/>
      <c r="K38" s="86">
        <v>8</v>
      </c>
      <c r="L38" s="86"/>
      <c r="M38" s="87"/>
      <c r="N38" s="67" t="s">
        <v>37</v>
      </c>
      <c r="O38" s="67" t="s">
        <v>38</v>
      </c>
      <c r="P38" s="67">
        <v>1994</v>
      </c>
      <c r="Q38" s="67" t="s">
        <v>53</v>
      </c>
      <c r="R38" s="89" t="s">
        <v>82</v>
      </c>
      <c r="S38" s="202">
        <v>0.02815972222222222</v>
      </c>
      <c r="T38" s="72">
        <v>10</v>
      </c>
      <c r="U38" s="90">
        <f>S38/T38</f>
        <v>0.0028159722222222223</v>
      </c>
      <c r="V38" s="166"/>
      <c r="W38" s="72"/>
      <c r="X38" s="90"/>
      <c r="Y38" s="166">
        <v>0.029039351851851854</v>
      </c>
      <c r="Z38" s="72">
        <v>10</v>
      </c>
      <c r="AA38" s="90">
        <f>Y38/Z38</f>
        <v>0.0029039351851851856</v>
      </c>
      <c r="AB38" s="166"/>
      <c r="AC38" s="91"/>
      <c r="AD38" s="90" t="e">
        <f>AB38/AC38</f>
        <v>#DIV/0!</v>
      </c>
      <c r="AE38" s="166"/>
      <c r="AF38" s="72"/>
      <c r="AG38" s="90" t="e">
        <f>AE38/AF38</f>
        <v>#DIV/0!</v>
      </c>
      <c r="AH38" s="203"/>
      <c r="AI38" s="92"/>
      <c r="AJ38" s="596"/>
      <c r="AK38" s="93"/>
      <c r="AL38" s="93"/>
      <c r="AM38" s="93"/>
      <c r="AN38" s="93"/>
      <c r="AO38" s="93"/>
      <c r="AP38" s="93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</row>
    <row r="39" spans="1:72" s="205" customFormat="1" ht="12.75" customHeight="1">
      <c r="A39" s="78">
        <f>A38+1</f>
        <v>35</v>
      </c>
      <c r="B39" s="79">
        <v>33</v>
      </c>
      <c r="C39" s="80" t="s">
        <v>102</v>
      </c>
      <c r="D39" s="148">
        <f>S39+V39+Y39+AB39</f>
        <v>0.060474537037037035</v>
      </c>
      <c r="E39" s="60"/>
      <c r="F39" s="60"/>
      <c r="G39" s="149">
        <f>T39+W39+Z39+AC39</f>
        <v>20</v>
      </c>
      <c r="H39" s="150">
        <f>D39/G39</f>
        <v>0.0030237268518518517</v>
      </c>
      <c r="I39" s="84">
        <v>10</v>
      </c>
      <c r="J39" s="85">
        <v>9</v>
      </c>
      <c r="K39" s="86"/>
      <c r="L39" s="86"/>
      <c r="M39" s="87"/>
      <c r="N39" s="88" t="s">
        <v>37</v>
      </c>
      <c r="O39" s="67" t="s">
        <v>38</v>
      </c>
      <c r="P39" s="67">
        <v>1991</v>
      </c>
      <c r="Q39" s="67" t="s">
        <v>53</v>
      </c>
      <c r="R39" s="89" t="s">
        <v>49</v>
      </c>
      <c r="S39" s="202">
        <v>0.030428240740740742</v>
      </c>
      <c r="T39" s="72">
        <v>10</v>
      </c>
      <c r="U39" s="90">
        <f>S39/T39</f>
        <v>0.003042824074074074</v>
      </c>
      <c r="V39" s="69">
        <v>0.030046296296296297</v>
      </c>
      <c r="W39" s="72">
        <v>10</v>
      </c>
      <c r="X39" s="90">
        <f>V39/W39</f>
        <v>0.0030046296296296297</v>
      </c>
      <c r="Y39" s="69"/>
      <c r="Z39" s="72"/>
      <c r="AA39" s="90"/>
      <c r="AB39" s="69"/>
      <c r="AC39" s="91"/>
      <c r="AD39" s="90" t="e">
        <f>AB39/AC39</f>
        <v>#DIV/0!</v>
      </c>
      <c r="AE39" s="69"/>
      <c r="AF39" s="72"/>
      <c r="AG39" s="90" t="e">
        <f>AE39/AF39</f>
        <v>#DIV/0!</v>
      </c>
      <c r="AH39" s="203"/>
      <c r="AI39" s="92"/>
      <c r="AJ39" s="596"/>
      <c r="AK39" s="119"/>
      <c r="AL39" s="119"/>
      <c r="AM39" s="119"/>
      <c r="AN39" s="119"/>
      <c r="AO39" s="119"/>
      <c r="AP39" s="119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</row>
    <row r="40" spans="1:72" s="155" customFormat="1" ht="12.75" customHeight="1">
      <c r="A40" s="78">
        <f>A39+1</f>
        <v>36</v>
      </c>
      <c r="B40" s="79">
        <v>57</v>
      </c>
      <c r="C40" s="128" t="s">
        <v>103</v>
      </c>
      <c r="D40" s="148">
        <f>S40+V40+Y40+AB40</f>
        <v>0.061990740740740735</v>
      </c>
      <c r="E40" s="60"/>
      <c r="F40" s="60"/>
      <c r="G40" s="149">
        <f>T40+W40+Z40+AC40</f>
        <v>20</v>
      </c>
      <c r="H40" s="150">
        <f>D40/G40</f>
        <v>0.003099537037037037</v>
      </c>
      <c r="I40" s="151"/>
      <c r="J40" s="129">
        <v>15</v>
      </c>
      <c r="K40" s="130">
        <v>15</v>
      </c>
      <c r="L40" s="130"/>
      <c r="M40" s="131"/>
      <c r="N40" s="88" t="s">
        <v>37</v>
      </c>
      <c r="O40" s="88" t="s">
        <v>38</v>
      </c>
      <c r="P40" s="88">
        <v>1976</v>
      </c>
      <c r="Q40" s="88" t="s">
        <v>39</v>
      </c>
      <c r="R40" s="132" t="s">
        <v>43</v>
      </c>
      <c r="S40" s="206"/>
      <c r="T40" s="72"/>
      <c r="U40" s="90"/>
      <c r="V40" s="96">
        <v>0.030891203703703702</v>
      </c>
      <c r="W40" s="72">
        <v>10</v>
      </c>
      <c r="X40" s="90">
        <f>V40/W40</f>
        <v>0.00308912037037037</v>
      </c>
      <c r="Y40" s="69">
        <v>0.031099537037037037</v>
      </c>
      <c r="Z40" s="72">
        <v>10</v>
      </c>
      <c r="AA40" s="90">
        <f>Y40/Z40</f>
        <v>0.0031099537037037038</v>
      </c>
      <c r="AB40" s="69"/>
      <c r="AC40" s="91"/>
      <c r="AD40" s="90" t="e">
        <f>AB40/AC40</f>
        <v>#DIV/0!</v>
      </c>
      <c r="AE40" s="69"/>
      <c r="AF40" s="72"/>
      <c r="AG40" s="90" t="e">
        <f>AE40/AF40</f>
        <v>#DIV/0!</v>
      </c>
      <c r="AH40" s="207"/>
      <c r="AI40" s="92"/>
      <c r="AJ40" s="598"/>
      <c r="AK40" s="93"/>
      <c r="AL40" s="93"/>
      <c r="AM40" s="93"/>
      <c r="AN40" s="93"/>
      <c r="AO40" s="93"/>
      <c r="AP40" s="93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</row>
    <row r="41" spans="1:72" s="204" customFormat="1" ht="12.75" customHeight="1">
      <c r="A41" s="78">
        <f>A40+1</f>
        <v>37</v>
      </c>
      <c r="B41" s="79">
        <v>62</v>
      </c>
      <c r="C41" s="95" t="s">
        <v>104</v>
      </c>
      <c r="D41" s="148">
        <f>S41+V41+Y41+AB41</f>
        <v>0.06453703703703703</v>
      </c>
      <c r="E41" s="60"/>
      <c r="F41" s="60"/>
      <c r="G41" s="149">
        <f>T41+W41+Z41+AC41</f>
        <v>20</v>
      </c>
      <c r="H41" s="150">
        <f>D41/G41</f>
        <v>0.0032268518518518514</v>
      </c>
      <c r="I41" s="84"/>
      <c r="J41" s="85">
        <v>18</v>
      </c>
      <c r="K41" s="86">
        <v>19</v>
      </c>
      <c r="L41" s="86"/>
      <c r="M41" s="87"/>
      <c r="N41" s="88" t="s">
        <v>37</v>
      </c>
      <c r="O41" s="67" t="s">
        <v>38</v>
      </c>
      <c r="P41" s="67">
        <v>1999</v>
      </c>
      <c r="Q41" s="67" t="s">
        <v>53</v>
      </c>
      <c r="R41" s="89" t="s">
        <v>49</v>
      </c>
      <c r="S41" s="202"/>
      <c r="T41" s="72"/>
      <c r="U41" s="90"/>
      <c r="V41" s="96">
        <v>0.03236111111111111</v>
      </c>
      <c r="W41" s="72">
        <v>10</v>
      </c>
      <c r="X41" s="90">
        <f>V41/W41</f>
        <v>0.003236111111111111</v>
      </c>
      <c r="Y41" s="69">
        <v>0.03217592592592593</v>
      </c>
      <c r="Z41" s="72">
        <v>10</v>
      </c>
      <c r="AA41" s="90">
        <f>Y41/Z41</f>
        <v>0.0032175925925925926</v>
      </c>
      <c r="AB41" s="69"/>
      <c r="AC41" s="91"/>
      <c r="AD41" s="90" t="e">
        <f>AB41/AC41</f>
        <v>#DIV/0!</v>
      </c>
      <c r="AE41" s="69"/>
      <c r="AF41" s="72"/>
      <c r="AG41" s="90" t="e">
        <f>AE41/AF41</f>
        <v>#DIV/0!</v>
      </c>
      <c r="AH41" s="208"/>
      <c r="AI41" s="92"/>
      <c r="AJ41" s="596"/>
      <c r="AK41" s="93"/>
      <c r="AL41" s="93"/>
      <c r="AM41" s="93"/>
      <c r="AN41" s="93"/>
      <c r="AO41" s="93"/>
      <c r="AP41" s="93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</row>
    <row r="42" spans="1:72" s="211" customFormat="1" ht="12.75" customHeight="1">
      <c r="A42" s="78">
        <f>A41+1</f>
        <v>38</v>
      </c>
      <c r="B42" s="79">
        <v>10</v>
      </c>
      <c r="C42" s="80" t="s">
        <v>105</v>
      </c>
      <c r="D42" s="148">
        <f>S42+V42+Y42+AB42</f>
        <v>0.0665625</v>
      </c>
      <c r="E42" s="209"/>
      <c r="F42" s="209"/>
      <c r="G42" s="149">
        <f>T42+W42+Z42+AC42</f>
        <v>20</v>
      </c>
      <c r="H42" s="150">
        <f>D42/G42</f>
        <v>0.003328125</v>
      </c>
      <c r="I42" s="84">
        <v>23</v>
      </c>
      <c r="J42" s="85">
        <v>23</v>
      </c>
      <c r="K42" s="86"/>
      <c r="L42" s="86"/>
      <c r="M42" s="87"/>
      <c r="N42" s="88" t="s">
        <v>37</v>
      </c>
      <c r="O42" s="67" t="s">
        <v>38</v>
      </c>
      <c r="P42" s="67">
        <v>1972</v>
      </c>
      <c r="Q42" s="67" t="s">
        <v>42</v>
      </c>
      <c r="R42" s="89" t="s">
        <v>106</v>
      </c>
      <c r="S42" s="210">
        <v>0.033726851851851855</v>
      </c>
      <c r="T42" s="72">
        <v>10</v>
      </c>
      <c r="U42" s="90">
        <f>S42/T42</f>
        <v>0.0033726851851851856</v>
      </c>
      <c r="V42" s="96">
        <v>0.03283564814814815</v>
      </c>
      <c r="W42" s="72">
        <v>10</v>
      </c>
      <c r="X42" s="90">
        <f>V42/W42</f>
        <v>0.0032835648148148147</v>
      </c>
      <c r="Y42" s="69"/>
      <c r="Z42" s="72"/>
      <c r="AA42" s="90"/>
      <c r="AB42" s="69"/>
      <c r="AC42" s="91"/>
      <c r="AD42" s="90" t="e">
        <f>AB42/AC42</f>
        <v>#DIV/0!</v>
      </c>
      <c r="AE42" s="69"/>
      <c r="AF42" s="72"/>
      <c r="AG42" s="90" t="e">
        <f>AE42/AF42</f>
        <v>#DIV/0!</v>
      </c>
      <c r="AH42" s="203"/>
      <c r="AI42" s="92"/>
      <c r="AJ42" s="596"/>
      <c r="AK42" s="93"/>
      <c r="AL42" s="93"/>
      <c r="AM42" s="93"/>
      <c r="AN42" s="93"/>
      <c r="AO42" s="93"/>
      <c r="AP42" s="93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</row>
    <row r="43" spans="1:72" s="211" customFormat="1" ht="12.75" customHeight="1">
      <c r="A43" s="78">
        <f>A42+1</f>
        <v>39</v>
      </c>
      <c r="B43" s="79">
        <v>56</v>
      </c>
      <c r="C43" s="212" t="s">
        <v>107</v>
      </c>
      <c r="D43" s="148">
        <f>S43+V43+Y43+AB43</f>
        <v>0.07119212962962962</v>
      </c>
      <c r="E43" s="209"/>
      <c r="F43" s="209"/>
      <c r="G43" s="149">
        <f>T43+W43+Z43+AC43</f>
        <v>20</v>
      </c>
      <c r="H43" s="150">
        <f>D43/G43</f>
        <v>0.003559606481481481</v>
      </c>
      <c r="I43" s="213"/>
      <c r="J43" s="140">
        <v>31</v>
      </c>
      <c r="K43" s="141">
        <v>33</v>
      </c>
      <c r="L43" s="141"/>
      <c r="M43" s="142"/>
      <c r="N43" s="88" t="s">
        <v>37</v>
      </c>
      <c r="O43" s="143" t="s">
        <v>38</v>
      </c>
      <c r="P43" s="143">
        <v>1969</v>
      </c>
      <c r="Q43" s="143" t="s">
        <v>42</v>
      </c>
      <c r="R43" s="144" t="s">
        <v>108</v>
      </c>
      <c r="S43" s="214"/>
      <c r="T43" s="72"/>
      <c r="U43" s="90"/>
      <c r="V43" s="96">
        <v>0.03517361111111111</v>
      </c>
      <c r="W43" s="72">
        <v>10</v>
      </c>
      <c r="X43" s="90">
        <f>V43/W43</f>
        <v>0.003517361111111111</v>
      </c>
      <c r="Y43" s="69">
        <v>0.03601851851851852</v>
      </c>
      <c r="Z43" s="72">
        <v>10</v>
      </c>
      <c r="AA43" s="90">
        <f>Y43/Z43</f>
        <v>0.0036018518518518517</v>
      </c>
      <c r="AB43" s="69"/>
      <c r="AC43" s="91"/>
      <c r="AD43" s="90" t="e">
        <f>AB43/AC43</f>
        <v>#DIV/0!</v>
      </c>
      <c r="AE43" s="69"/>
      <c r="AF43" s="72"/>
      <c r="AG43" s="90" t="e">
        <f>AE43/AF43</f>
        <v>#DIV/0!</v>
      </c>
      <c r="AH43" s="215"/>
      <c r="AI43" s="92"/>
      <c r="AJ43" s="601"/>
      <c r="AK43" s="93"/>
      <c r="AL43" s="93"/>
      <c r="AM43" s="93"/>
      <c r="AN43" s="93"/>
      <c r="AO43" s="93"/>
      <c r="AP43" s="93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</row>
    <row r="44" spans="1:72" s="228" customFormat="1" ht="12.75" customHeight="1">
      <c r="A44" s="216">
        <f>A43+1</f>
        <v>40</v>
      </c>
      <c r="B44" s="100">
        <v>7</v>
      </c>
      <c r="C44" s="217" t="s">
        <v>109</v>
      </c>
      <c r="D44" s="160">
        <f>S44+V44+Y44+AB44</f>
        <v>0.07296296296296297</v>
      </c>
      <c r="E44" s="218"/>
      <c r="F44" s="218"/>
      <c r="G44" s="161">
        <f>T44+W44+Z44+AC44</f>
        <v>20</v>
      </c>
      <c r="H44" s="162">
        <f>D44/G44</f>
        <v>0.003648148148148148</v>
      </c>
      <c r="I44" s="219">
        <v>32</v>
      </c>
      <c r="J44" s="220"/>
      <c r="K44" s="221">
        <v>34</v>
      </c>
      <c r="L44" s="221"/>
      <c r="M44" s="222"/>
      <c r="N44" s="110" t="s">
        <v>37</v>
      </c>
      <c r="O44" s="223" t="s">
        <v>73</v>
      </c>
      <c r="P44" s="223">
        <v>1997</v>
      </c>
      <c r="Q44" s="223" t="s">
        <v>110</v>
      </c>
      <c r="R44" s="224" t="s">
        <v>88</v>
      </c>
      <c r="S44" s="225">
        <v>0.03688657407407408</v>
      </c>
      <c r="T44" s="113">
        <v>10</v>
      </c>
      <c r="U44" s="114">
        <f>S44/T44</f>
        <v>0.003688657407407408</v>
      </c>
      <c r="V44" s="115"/>
      <c r="W44" s="113"/>
      <c r="X44" s="114"/>
      <c r="Y44" s="115">
        <v>0.03607638888888889</v>
      </c>
      <c r="Z44" s="113">
        <v>10</v>
      </c>
      <c r="AA44" s="114">
        <f>Y44/Z44</f>
        <v>0.0036076388888888885</v>
      </c>
      <c r="AB44" s="115"/>
      <c r="AC44" s="116"/>
      <c r="AD44" s="114" t="e">
        <f>AB44/AC44</f>
        <v>#DIV/0!</v>
      </c>
      <c r="AE44" s="115"/>
      <c r="AF44" s="113"/>
      <c r="AG44" s="114" t="e">
        <f>AE44/AF44</f>
        <v>#DIV/0!</v>
      </c>
      <c r="AH44" s="226"/>
      <c r="AI44" s="227"/>
      <c r="AJ44" s="602"/>
      <c r="AK44" s="93"/>
      <c r="AL44" s="93"/>
      <c r="AM44" s="93"/>
      <c r="AN44" s="93"/>
      <c r="AO44" s="93"/>
      <c r="AP44" s="93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</row>
    <row r="45" spans="1:69" s="236" customFormat="1" ht="12.75" customHeight="1" thickBot="1">
      <c r="A45" s="229">
        <f>A44+1</f>
        <v>41</v>
      </c>
      <c r="B45" s="100">
        <v>61</v>
      </c>
      <c r="C45" s="230" t="s">
        <v>111</v>
      </c>
      <c r="D45" s="160">
        <f>S45+V45+Y45+AB45</f>
        <v>0.07359953703703703</v>
      </c>
      <c r="E45" s="218"/>
      <c r="F45" s="218"/>
      <c r="G45" s="161">
        <f>T45+W45+Z45+AC45</f>
        <v>20</v>
      </c>
      <c r="H45" s="162">
        <f>D45/G45</f>
        <v>0.003679976851851852</v>
      </c>
      <c r="I45" s="231"/>
      <c r="J45" s="122">
        <v>33</v>
      </c>
      <c r="K45" s="123">
        <v>39</v>
      </c>
      <c r="L45" s="123"/>
      <c r="M45" s="124"/>
      <c r="N45" s="110" t="s">
        <v>37</v>
      </c>
      <c r="O45" s="110" t="s">
        <v>73</v>
      </c>
      <c r="P45" s="121">
        <v>1991</v>
      </c>
      <c r="Q45" s="121" t="s">
        <v>110</v>
      </c>
      <c r="R45" s="125" t="s">
        <v>62</v>
      </c>
      <c r="S45" s="232"/>
      <c r="T45" s="113"/>
      <c r="U45" s="114"/>
      <c r="V45" s="233">
        <v>0.03539351851851852</v>
      </c>
      <c r="W45" s="113">
        <v>10</v>
      </c>
      <c r="X45" s="114">
        <f>V45/W45</f>
        <v>0.0035393518518518517</v>
      </c>
      <c r="Y45" s="115">
        <v>0.03820601851851852</v>
      </c>
      <c r="Z45" s="113">
        <v>10</v>
      </c>
      <c r="AA45" s="114">
        <f>Y45/Z45</f>
        <v>0.003820601851851852</v>
      </c>
      <c r="AB45" s="115"/>
      <c r="AC45" s="116"/>
      <c r="AD45" s="114" t="e">
        <f>AB45/AC45</f>
        <v>#DIV/0!</v>
      </c>
      <c r="AE45" s="115"/>
      <c r="AF45" s="113"/>
      <c r="AG45" s="114" t="e">
        <f>AE45/AF45</f>
        <v>#DIV/0!</v>
      </c>
      <c r="AH45" s="234"/>
      <c r="AI45" s="235"/>
      <c r="AJ45" s="603"/>
      <c r="AK45" s="93"/>
      <c r="AL45" s="93"/>
      <c r="AM45" s="93"/>
      <c r="AN45" s="93"/>
      <c r="AO45" s="93"/>
      <c r="AP45" s="93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</row>
    <row r="46" spans="1:69" s="241" customFormat="1" ht="12.75" customHeight="1" thickBot="1">
      <c r="A46" s="99">
        <f>A45+1</f>
        <v>42</v>
      </c>
      <c r="B46" s="100">
        <v>50</v>
      </c>
      <c r="C46" s="101" t="s">
        <v>112</v>
      </c>
      <c r="D46" s="160">
        <f>S46+V46+Y46+AB46</f>
        <v>0.07469907407407407</v>
      </c>
      <c r="E46" s="218"/>
      <c r="F46" s="218"/>
      <c r="G46" s="161">
        <f>T46+W46+Z46+AC46</f>
        <v>20</v>
      </c>
      <c r="H46" s="162">
        <f>D46/G46</f>
        <v>0.0037349537037037034</v>
      </c>
      <c r="I46" s="106">
        <v>31</v>
      </c>
      <c r="J46" s="107">
        <v>39</v>
      </c>
      <c r="K46" s="108"/>
      <c r="L46" s="108"/>
      <c r="M46" s="109"/>
      <c r="N46" s="110" t="s">
        <v>37</v>
      </c>
      <c r="O46" s="237" t="s">
        <v>73</v>
      </c>
      <c r="P46" s="237">
        <v>1980</v>
      </c>
      <c r="Q46" s="237" t="s">
        <v>74</v>
      </c>
      <c r="R46" s="111" t="s">
        <v>82</v>
      </c>
      <c r="S46" s="238">
        <v>0.035868055555555556</v>
      </c>
      <c r="T46" s="113">
        <v>10</v>
      </c>
      <c r="U46" s="114">
        <f>S46/T46</f>
        <v>0.0035868055555555558</v>
      </c>
      <c r="V46" s="115">
        <v>0.038831018518518515</v>
      </c>
      <c r="W46" s="113">
        <v>10</v>
      </c>
      <c r="X46" s="114">
        <f>V46/W46</f>
        <v>0.0038831018518518516</v>
      </c>
      <c r="Y46" s="115"/>
      <c r="Z46" s="113"/>
      <c r="AA46" s="114"/>
      <c r="AB46" s="115"/>
      <c r="AC46" s="116"/>
      <c r="AD46" s="114" t="e">
        <f>AB46/AC46</f>
        <v>#DIV/0!</v>
      </c>
      <c r="AE46" s="115"/>
      <c r="AF46" s="113"/>
      <c r="AG46" s="114" t="e">
        <f>AE46/AF46</f>
        <v>#DIV/0!</v>
      </c>
      <c r="AH46" s="239"/>
      <c r="AI46" s="240"/>
      <c r="AJ46" s="597"/>
      <c r="AK46" s="93"/>
      <c r="AL46" s="93"/>
      <c r="AM46" s="93"/>
      <c r="AN46" s="93"/>
      <c r="AO46" s="93"/>
      <c r="AP46" s="93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</row>
    <row r="47" spans="1:72" s="211" customFormat="1" ht="12.75" customHeight="1">
      <c r="A47" s="99">
        <f>A46+1</f>
        <v>43</v>
      </c>
      <c r="B47" s="100">
        <v>48</v>
      </c>
      <c r="C47" s="101" t="s">
        <v>113</v>
      </c>
      <c r="D47" s="160">
        <f>S47+V47+Y47+AB47</f>
        <v>0.0784375</v>
      </c>
      <c r="E47" s="218"/>
      <c r="F47" s="218"/>
      <c r="G47" s="161">
        <f>T47+W47+Z47+AC47</f>
        <v>20</v>
      </c>
      <c r="H47" s="162">
        <f>D47/G47</f>
        <v>0.003921875</v>
      </c>
      <c r="I47" s="106">
        <v>41</v>
      </c>
      <c r="J47" s="107">
        <v>40</v>
      </c>
      <c r="K47" s="108"/>
      <c r="L47" s="108"/>
      <c r="M47" s="109"/>
      <c r="N47" s="110" t="s">
        <v>37</v>
      </c>
      <c r="O47" s="101" t="s">
        <v>73</v>
      </c>
      <c r="P47" s="101">
        <v>1954</v>
      </c>
      <c r="Q47" s="101" t="s">
        <v>114</v>
      </c>
      <c r="R47" s="111" t="s">
        <v>49</v>
      </c>
      <c r="S47" s="242">
        <v>0.039143518518518515</v>
      </c>
      <c r="T47" s="113">
        <v>10</v>
      </c>
      <c r="U47" s="114">
        <f>S47/T47</f>
        <v>0.003914351851851851</v>
      </c>
      <c r="V47" s="115">
        <v>0.039293981481481485</v>
      </c>
      <c r="W47" s="113">
        <v>10</v>
      </c>
      <c r="X47" s="114">
        <f>V47/W47</f>
        <v>0.003929398148148149</v>
      </c>
      <c r="Y47" s="115"/>
      <c r="Z47" s="113"/>
      <c r="AA47" s="114"/>
      <c r="AB47" s="115"/>
      <c r="AC47" s="116"/>
      <c r="AD47" s="114" t="e">
        <f>AB47/AC47</f>
        <v>#DIV/0!</v>
      </c>
      <c r="AE47" s="115"/>
      <c r="AF47" s="113"/>
      <c r="AG47" s="114" t="e">
        <f>AE47/AF47</f>
        <v>#DIV/0!</v>
      </c>
      <c r="AH47" s="239"/>
      <c r="AI47" s="118"/>
      <c r="AJ47" s="597"/>
      <c r="AK47" s="93"/>
      <c r="AL47" s="93"/>
      <c r="AM47" s="93"/>
      <c r="AN47" s="93"/>
      <c r="AO47" s="93"/>
      <c r="AP47" s="93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</row>
    <row r="48" spans="1:72" s="244" customFormat="1" ht="12.75" customHeight="1">
      <c r="A48" s="78">
        <f>A47+1</f>
        <v>44</v>
      </c>
      <c r="B48" s="243">
        <v>63</v>
      </c>
      <c r="C48" s="80" t="s">
        <v>115</v>
      </c>
      <c r="D48" s="148">
        <f>S48+V48+Y48+AB48</f>
        <v>0.026782407407407408</v>
      </c>
      <c r="E48" s="209"/>
      <c r="F48" s="209"/>
      <c r="G48" s="149">
        <f>T48+W48+Z48+AC48</f>
        <v>10</v>
      </c>
      <c r="H48" s="150">
        <f>D48/G48</f>
        <v>0.0026782407407407406</v>
      </c>
      <c r="I48" s="84"/>
      <c r="J48" s="85"/>
      <c r="K48" s="86">
        <v>2</v>
      </c>
      <c r="L48" s="86"/>
      <c r="M48" s="87"/>
      <c r="N48" s="88" t="s">
        <v>37</v>
      </c>
      <c r="O48" s="80" t="s">
        <v>38</v>
      </c>
      <c r="P48" s="80">
        <v>1976</v>
      </c>
      <c r="Q48" s="80" t="s">
        <v>39</v>
      </c>
      <c r="R48" s="89" t="s">
        <v>116</v>
      </c>
      <c r="S48" s="202"/>
      <c r="T48" s="72"/>
      <c r="U48" s="90"/>
      <c r="V48" s="69"/>
      <c r="W48" s="72"/>
      <c r="X48" s="90"/>
      <c r="Y48" s="69">
        <v>0.026782407407407408</v>
      </c>
      <c r="Z48" s="72">
        <v>10</v>
      </c>
      <c r="AA48" s="90">
        <f>Y48/Z48</f>
        <v>0.0026782407407407406</v>
      </c>
      <c r="AB48" s="69"/>
      <c r="AC48" s="91"/>
      <c r="AD48" s="90" t="e">
        <f>AB48/AC48</f>
        <v>#DIV/0!</v>
      </c>
      <c r="AE48" s="69"/>
      <c r="AF48" s="72"/>
      <c r="AG48" s="90" t="e">
        <f>AE48/AF48</f>
        <v>#DIV/0!</v>
      </c>
      <c r="AH48" s="208"/>
      <c r="AI48" s="92"/>
      <c r="AJ48" s="596"/>
      <c r="AK48" s="119"/>
      <c r="AL48" s="119"/>
      <c r="AM48" s="119"/>
      <c r="AN48" s="119"/>
      <c r="AO48" s="119"/>
      <c r="AP48" s="119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</row>
    <row r="49" spans="1:72" s="155" customFormat="1" ht="12.75" customHeight="1">
      <c r="A49" s="78">
        <f>A48+1</f>
        <v>45</v>
      </c>
      <c r="B49" s="245">
        <v>64</v>
      </c>
      <c r="C49" s="80" t="s">
        <v>117</v>
      </c>
      <c r="D49" s="148">
        <f>S49+V49+Y49+AB49</f>
        <v>0.027337962962962963</v>
      </c>
      <c r="E49" s="209"/>
      <c r="F49" s="209"/>
      <c r="G49" s="149">
        <f>T49+W49+Z49+AC49</f>
        <v>10</v>
      </c>
      <c r="H49" s="150">
        <f>D49/G49</f>
        <v>0.0027337962962962962</v>
      </c>
      <c r="I49" s="84"/>
      <c r="J49" s="85"/>
      <c r="K49" s="86">
        <v>3</v>
      </c>
      <c r="L49" s="86"/>
      <c r="M49" s="87"/>
      <c r="N49" s="88" t="s">
        <v>37</v>
      </c>
      <c r="O49" s="80" t="s">
        <v>38</v>
      </c>
      <c r="P49" s="80">
        <v>1995</v>
      </c>
      <c r="Q49" s="80" t="s">
        <v>53</v>
      </c>
      <c r="R49" s="89" t="s">
        <v>118</v>
      </c>
      <c r="S49" s="202"/>
      <c r="T49" s="72"/>
      <c r="U49" s="90"/>
      <c r="V49" s="69"/>
      <c r="W49" s="72"/>
      <c r="X49" s="90"/>
      <c r="Y49" s="69">
        <v>0.027337962962962963</v>
      </c>
      <c r="Z49" s="72">
        <v>10</v>
      </c>
      <c r="AA49" s="90">
        <f>Y49/Z49</f>
        <v>0.0027337962962962962</v>
      </c>
      <c r="AB49" s="69"/>
      <c r="AC49" s="91"/>
      <c r="AD49" s="90" t="e">
        <f>AB49/AC49</f>
        <v>#DIV/0!</v>
      </c>
      <c r="AE49" s="69"/>
      <c r="AF49" s="72"/>
      <c r="AG49" s="90" t="e">
        <f>AE49/AF49</f>
        <v>#DIV/0!</v>
      </c>
      <c r="AH49" s="208"/>
      <c r="AI49" s="92"/>
      <c r="AJ49" s="596"/>
      <c r="AK49" s="93"/>
      <c r="AL49" s="93"/>
      <c r="AM49" s="93"/>
      <c r="AN49" s="93"/>
      <c r="AO49" s="93"/>
      <c r="AP49" s="93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</row>
    <row r="50" spans="1:72" s="244" customFormat="1" ht="12.75" customHeight="1">
      <c r="A50" s="78">
        <f>A49+1</f>
        <v>46</v>
      </c>
      <c r="B50" s="79">
        <v>26</v>
      </c>
      <c r="C50" s="80" t="s">
        <v>119</v>
      </c>
      <c r="D50" s="148">
        <f>S50+V50+Y50+AB50</f>
        <v>0.029699074074074072</v>
      </c>
      <c r="E50" s="209"/>
      <c r="F50" s="209"/>
      <c r="G50" s="149">
        <f>T50+W50+Z50+AC50</f>
        <v>10</v>
      </c>
      <c r="H50" s="150">
        <f>D50/G50</f>
        <v>0.0029699074074074072</v>
      </c>
      <c r="I50" s="84">
        <v>9</v>
      </c>
      <c r="J50" s="85"/>
      <c r="K50" s="86"/>
      <c r="L50" s="86"/>
      <c r="M50" s="87"/>
      <c r="N50" s="88" t="s">
        <v>37</v>
      </c>
      <c r="O50" s="80" t="s">
        <v>38</v>
      </c>
      <c r="P50" s="80">
        <v>1972</v>
      </c>
      <c r="Q50" s="80" t="s">
        <v>42</v>
      </c>
      <c r="R50" s="89" t="s">
        <v>120</v>
      </c>
      <c r="S50" s="202">
        <v>0.029699074074074072</v>
      </c>
      <c r="T50" s="72">
        <v>10</v>
      </c>
      <c r="U50" s="90">
        <f>S50/T50</f>
        <v>0.0029699074074074072</v>
      </c>
      <c r="V50" s="69"/>
      <c r="W50" s="72"/>
      <c r="X50" s="90"/>
      <c r="Y50" s="69"/>
      <c r="Z50" s="72"/>
      <c r="AA50" s="90"/>
      <c r="AB50" s="69"/>
      <c r="AC50" s="91"/>
      <c r="AD50" s="90" t="e">
        <f>AB50/AC50</f>
        <v>#DIV/0!</v>
      </c>
      <c r="AE50" s="69"/>
      <c r="AF50" s="72"/>
      <c r="AG50" s="90" t="e">
        <f>AE50/AF50</f>
        <v>#DIV/0!</v>
      </c>
      <c r="AH50" s="208"/>
      <c r="AI50" s="92"/>
      <c r="AJ50" s="596"/>
      <c r="AK50" s="119"/>
      <c r="AL50" s="119"/>
      <c r="AM50" s="119"/>
      <c r="AN50" s="119"/>
      <c r="AO50" s="119"/>
      <c r="AP50" s="119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</row>
    <row r="51" spans="1:72" s="155" customFormat="1" ht="12.75" customHeight="1">
      <c r="A51" s="78">
        <f>A50+1</f>
        <v>47</v>
      </c>
      <c r="B51" s="243">
        <v>99</v>
      </c>
      <c r="C51" s="80" t="s">
        <v>121</v>
      </c>
      <c r="D51" s="148">
        <f>S51+V51+Y51+AB51</f>
        <v>0.030104166666666668</v>
      </c>
      <c r="E51" s="209"/>
      <c r="F51" s="209"/>
      <c r="G51" s="149">
        <f>T51+W51+Z51+AC51</f>
        <v>10</v>
      </c>
      <c r="H51" s="150">
        <f>D51/G51</f>
        <v>0.003010416666666667</v>
      </c>
      <c r="I51" s="84"/>
      <c r="J51" s="85"/>
      <c r="K51" s="86">
        <v>11</v>
      </c>
      <c r="L51" s="86"/>
      <c r="M51" s="87"/>
      <c r="N51" s="88" t="s">
        <v>37</v>
      </c>
      <c r="O51" s="80" t="s">
        <v>38</v>
      </c>
      <c r="P51" s="80">
        <v>1955</v>
      </c>
      <c r="Q51" s="80" t="s">
        <v>87</v>
      </c>
      <c r="R51" s="89" t="s">
        <v>71</v>
      </c>
      <c r="S51" s="202"/>
      <c r="T51" s="72"/>
      <c r="U51" s="90"/>
      <c r="V51" s="69"/>
      <c r="W51" s="72"/>
      <c r="X51" s="90"/>
      <c r="Y51" s="69">
        <v>0.030104166666666668</v>
      </c>
      <c r="Z51" s="72">
        <v>10</v>
      </c>
      <c r="AA51" s="90">
        <f>Y51/Z51</f>
        <v>0.003010416666666667</v>
      </c>
      <c r="AB51" s="69"/>
      <c r="AC51" s="91"/>
      <c r="AD51" s="90" t="e">
        <f>AB51/AC51</f>
        <v>#DIV/0!</v>
      </c>
      <c r="AE51" s="69"/>
      <c r="AF51" s="72"/>
      <c r="AG51" s="90" t="e">
        <f>AE51/AF51</f>
        <v>#DIV/0!</v>
      </c>
      <c r="AH51" s="208"/>
      <c r="AI51" s="92"/>
      <c r="AJ51" s="596"/>
      <c r="AK51" s="93"/>
      <c r="AL51" s="93"/>
      <c r="AM51" s="93"/>
      <c r="AN51" s="93"/>
      <c r="AO51" s="93"/>
      <c r="AP51" s="93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</row>
    <row r="52" spans="1:72" s="244" customFormat="1" ht="12.75" customHeight="1">
      <c r="A52" s="78">
        <f>A51+1</f>
        <v>48</v>
      </c>
      <c r="B52" s="79">
        <v>25</v>
      </c>
      <c r="C52" s="80" t="s">
        <v>122</v>
      </c>
      <c r="D52" s="148">
        <f>S52+V52+Y52+AB52</f>
        <v>0.033587962962962965</v>
      </c>
      <c r="E52" s="209"/>
      <c r="F52" s="209"/>
      <c r="G52" s="149">
        <f>T52+W52+Z52+AC52</f>
        <v>10</v>
      </c>
      <c r="H52" s="150">
        <f>D52/G52</f>
        <v>0.0033587962962962964</v>
      </c>
      <c r="I52" s="84">
        <v>21</v>
      </c>
      <c r="J52" s="85"/>
      <c r="K52" s="86"/>
      <c r="L52" s="86"/>
      <c r="M52" s="87"/>
      <c r="N52" s="88" t="s">
        <v>37</v>
      </c>
      <c r="O52" s="80" t="s">
        <v>38</v>
      </c>
      <c r="P52" s="80">
        <v>1979</v>
      </c>
      <c r="Q52" s="80" t="s">
        <v>39</v>
      </c>
      <c r="R52" s="89" t="s">
        <v>120</v>
      </c>
      <c r="S52" s="210">
        <v>0.033587962962962965</v>
      </c>
      <c r="T52" s="72">
        <v>10</v>
      </c>
      <c r="U52" s="90">
        <f>S52/T52</f>
        <v>0.0033587962962962964</v>
      </c>
      <c r="V52" s="69"/>
      <c r="W52" s="72"/>
      <c r="X52" s="90"/>
      <c r="Y52" s="69"/>
      <c r="Z52" s="72"/>
      <c r="AA52" s="90"/>
      <c r="AB52" s="69"/>
      <c r="AC52" s="91"/>
      <c r="AD52" s="90" t="e">
        <f>AB52/AC52</f>
        <v>#DIV/0!</v>
      </c>
      <c r="AE52" s="69"/>
      <c r="AF52" s="72"/>
      <c r="AG52" s="90" t="e">
        <f>AE52/AF52</f>
        <v>#DIV/0!</v>
      </c>
      <c r="AH52" s="203"/>
      <c r="AI52" s="92"/>
      <c r="AJ52" s="596"/>
      <c r="AK52" s="119"/>
      <c r="AL52" s="119"/>
      <c r="AM52" s="119"/>
      <c r="AN52" s="119"/>
      <c r="AO52" s="119"/>
      <c r="AP52" s="119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</row>
    <row r="53" spans="1:72" s="155" customFormat="1" ht="15" customHeight="1">
      <c r="A53" s="78">
        <f>A52+1</f>
        <v>49</v>
      </c>
      <c r="B53" s="79">
        <v>24</v>
      </c>
      <c r="C53" s="80" t="s">
        <v>123</v>
      </c>
      <c r="D53" s="148">
        <f>S53+V53+Y53+AB53</f>
        <v>0.036006944444444446</v>
      </c>
      <c r="E53" s="209"/>
      <c r="F53" s="209"/>
      <c r="G53" s="149">
        <f>T53+W53+Z53+AC53</f>
        <v>10</v>
      </c>
      <c r="H53" s="150">
        <f>D53/G53</f>
        <v>0.0036006944444444446</v>
      </c>
      <c r="I53" s="84">
        <v>29</v>
      </c>
      <c r="J53" s="85"/>
      <c r="K53" s="86"/>
      <c r="L53" s="86"/>
      <c r="M53" s="87"/>
      <c r="N53" s="88" t="s">
        <v>37</v>
      </c>
      <c r="O53" s="80" t="s">
        <v>38</v>
      </c>
      <c r="P53" s="80">
        <v>1976</v>
      </c>
      <c r="Q53" s="80" t="s">
        <v>39</v>
      </c>
      <c r="R53" s="89" t="s">
        <v>120</v>
      </c>
      <c r="S53" s="210">
        <v>0.036006944444444446</v>
      </c>
      <c r="T53" s="72">
        <v>10</v>
      </c>
      <c r="U53" s="90">
        <f>S53/T53</f>
        <v>0.0036006944444444446</v>
      </c>
      <c r="V53" s="69"/>
      <c r="W53" s="72"/>
      <c r="X53" s="90"/>
      <c r="Y53" s="69"/>
      <c r="Z53" s="72"/>
      <c r="AA53" s="90"/>
      <c r="AB53" s="69"/>
      <c r="AC53" s="91"/>
      <c r="AD53" s="90" t="e">
        <f>AB53/AC53</f>
        <v>#DIV/0!</v>
      </c>
      <c r="AE53" s="69"/>
      <c r="AF53" s="72"/>
      <c r="AG53" s="90" t="e">
        <f>AE53/AF53</f>
        <v>#DIV/0!</v>
      </c>
      <c r="AH53" s="203"/>
      <c r="AI53" s="92"/>
      <c r="AJ53" s="596"/>
      <c r="AK53" s="93"/>
      <c r="AL53" s="93"/>
      <c r="AM53" s="93"/>
      <c r="AN53" s="93"/>
      <c r="AO53" s="93"/>
      <c r="AP53" s="93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</row>
    <row r="54" spans="1:72" s="155" customFormat="1" ht="12.75" customHeight="1">
      <c r="A54" s="78">
        <f>A53+1</f>
        <v>50</v>
      </c>
      <c r="B54" s="246">
        <v>21</v>
      </c>
      <c r="C54" s="80" t="s">
        <v>124</v>
      </c>
      <c r="D54" s="148">
        <f>S54+V54+Y54+AB54</f>
        <v>0.038796296296296294</v>
      </c>
      <c r="E54" s="209"/>
      <c r="F54" s="209"/>
      <c r="G54" s="149">
        <f>T54+W54+Z54+AC54</f>
        <v>10</v>
      </c>
      <c r="H54" s="150">
        <f>D54/G54</f>
        <v>0.0038796296296296296</v>
      </c>
      <c r="I54" s="84">
        <v>38</v>
      </c>
      <c r="J54" s="85"/>
      <c r="K54" s="86"/>
      <c r="L54" s="86"/>
      <c r="M54" s="87"/>
      <c r="N54" s="88" t="s">
        <v>37</v>
      </c>
      <c r="O54" s="80" t="s">
        <v>38</v>
      </c>
      <c r="P54" s="80">
        <v>1962</v>
      </c>
      <c r="Q54" s="80" t="s">
        <v>79</v>
      </c>
      <c r="R54" s="89" t="s">
        <v>49</v>
      </c>
      <c r="S54" s="202">
        <v>0.038796296296296294</v>
      </c>
      <c r="T54" s="72">
        <v>10</v>
      </c>
      <c r="U54" s="90">
        <f>S54/T54</f>
        <v>0.0038796296296296296</v>
      </c>
      <c r="V54" s="69"/>
      <c r="W54" s="72"/>
      <c r="X54" s="90"/>
      <c r="Y54" s="69"/>
      <c r="Z54" s="72"/>
      <c r="AA54" s="90"/>
      <c r="AB54" s="69"/>
      <c r="AC54" s="91"/>
      <c r="AD54" s="90" t="e">
        <f>AB54/AC54</f>
        <v>#DIV/0!</v>
      </c>
      <c r="AE54" s="69"/>
      <c r="AF54" s="72"/>
      <c r="AG54" s="90" t="e">
        <f>AE54/AF54</f>
        <v>#DIV/0!</v>
      </c>
      <c r="AH54" s="208"/>
      <c r="AI54" s="92"/>
      <c r="AJ54" s="596"/>
      <c r="AK54" s="93"/>
      <c r="AL54" s="93"/>
      <c r="AM54" s="93"/>
      <c r="AN54" s="93"/>
      <c r="AO54" s="93"/>
      <c r="AP54" s="93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</row>
    <row r="55" spans="1:72" s="155" customFormat="1" ht="12.75" customHeight="1">
      <c r="A55" s="99">
        <f>A54+1</f>
        <v>51</v>
      </c>
      <c r="B55" s="247">
        <v>54</v>
      </c>
      <c r="C55" s="248" t="s">
        <v>125</v>
      </c>
      <c r="D55" s="160">
        <f>S55+V55+Y55+AB55</f>
        <v>0.04075231481481481</v>
      </c>
      <c r="E55" s="218"/>
      <c r="F55" s="218"/>
      <c r="G55" s="161">
        <f>T55+W55+Z55+AC55</f>
        <v>10</v>
      </c>
      <c r="H55" s="162">
        <f>D55/G55</f>
        <v>0.004075231481481481</v>
      </c>
      <c r="I55" s="106"/>
      <c r="J55" s="107">
        <v>43</v>
      </c>
      <c r="K55" s="108"/>
      <c r="L55" s="108"/>
      <c r="M55" s="109"/>
      <c r="N55" s="110" t="s">
        <v>37</v>
      </c>
      <c r="O55" s="101" t="s">
        <v>73</v>
      </c>
      <c r="P55" s="101">
        <v>1976</v>
      </c>
      <c r="Q55" s="101" t="s">
        <v>74</v>
      </c>
      <c r="R55" s="111" t="s">
        <v>126</v>
      </c>
      <c r="S55" s="242"/>
      <c r="T55" s="113"/>
      <c r="U55" s="114"/>
      <c r="V55" s="233">
        <v>0.04075231481481481</v>
      </c>
      <c r="W55" s="113">
        <v>10</v>
      </c>
      <c r="X55" s="114">
        <f>V55/W55</f>
        <v>0.004075231481481481</v>
      </c>
      <c r="Y55" s="115"/>
      <c r="Z55" s="113"/>
      <c r="AA55" s="114"/>
      <c r="AB55" s="115"/>
      <c r="AC55" s="116"/>
      <c r="AD55" s="114" t="e">
        <f>AB55/AC55</f>
        <v>#DIV/0!</v>
      </c>
      <c r="AE55" s="115"/>
      <c r="AF55" s="113"/>
      <c r="AG55" s="114" t="e">
        <f>AE55/AF55</f>
        <v>#DIV/0!</v>
      </c>
      <c r="AH55" s="249"/>
      <c r="AI55" s="118"/>
      <c r="AJ55" s="597"/>
      <c r="AK55" s="93"/>
      <c r="AL55" s="93"/>
      <c r="AM55" s="93"/>
      <c r="AN55" s="93"/>
      <c r="AO55" s="93"/>
      <c r="AP55" s="93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</row>
    <row r="56" spans="1:72" s="269" customFormat="1" ht="12.75" customHeight="1" thickBot="1">
      <c r="A56" s="250">
        <f>A55+1</f>
        <v>52</v>
      </c>
      <c r="B56" s="567">
        <v>13</v>
      </c>
      <c r="C56" s="251" t="s">
        <v>127</v>
      </c>
      <c r="D56" s="252">
        <f>S56+V56+Y56+AB56</f>
        <v>0.04273148148148148</v>
      </c>
      <c r="E56" s="253"/>
      <c r="F56" s="253"/>
      <c r="G56" s="254">
        <f>T56+W56+Z56+AC56</f>
        <v>10</v>
      </c>
      <c r="H56" s="255">
        <f>D56/G56</f>
        <v>0.004273148148148148</v>
      </c>
      <c r="I56" s="256">
        <v>44</v>
      </c>
      <c r="J56" s="257"/>
      <c r="K56" s="258"/>
      <c r="L56" s="258"/>
      <c r="M56" s="259"/>
      <c r="N56" s="260" t="s">
        <v>37</v>
      </c>
      <c r="O56" s="251" t="s">
        <v>38</v>
      </c>
      <c r="P56" s="251">
        <v>1988</v>
      </c>
      <c r="Q56" s="251" t="s">
        <v>53</v>
      </c>
      <c r="R56" s="261" t="s">
        <v>64</v>
      </c>
      <c r="S56" s="568">
        <v>0.04273148148148148</v>
      </c>
      <c r="T56" s="262">
        <v>10</v>
      </c>
      <c r="U56" s="263">
        <f>S56/T56</f>
        <v>0.004273148148148148</v>
      </c>
      <c r="V56" s="264"/>
      <c r="W56" s="262"/>
      <c r="X56" s="263"/>
      <c r="Y56" s="264"/>
      <c r="Z56" s="262"/>
      <c r="AA56" s="263"/>
      <c r="AB56" s="264"/>
      <c r="AC56" s="265"/>
      <c r="AD56" s="263" t="e">
        <f>AB56/AC56</f>
        <v>#DIV/0!</v>
      </c>
      <c r="AE56" s="264"/>
      <c r="AF56" s="262"/>
      <c r="AG56" s="263" t="e">
        <f>AE56/AF56</f>
        <v>#DIV/0!</v>
      </c>
      <c r="AH56" s="266"/>
      <c r="AI56" s="267"/>
      <c r="AJ56" s="604"/>
      <c r="AK56" s="93"/>
      <c r="AL56" s="93"/>
      <c r="AM56" s="93"/>
      <c r="AN56" s="93"/>
      <c r="AO56" s="93"/>
      <c r="AP56" s="93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268"/>
      <c r="BS56" s="268"/>
      <c r="BT56" s="268"/>
    </row>
    <row r="57" spans="1:72" s="292" customFormat="1" ht="12.75" customHeight="1" thickTop="1">
      <c r="A57" s="270">
        <v>1</v>
      </c>
      <c r="B57" s="271">
        <v>32</v>
      </c>
      <c r="C57" s="272" t="s">
        <v>128</v>
      </c>
      <c r="D57" s="273">
        <f>S57+V57+Y57+AB57</f>
        <v>0.08403935185185185</v>
      </c>
      <c r="E57" s="274">
        <f>IF(D58&gt;D57,D58-D57,"")</f>
        <v>0.00037037037037036813</v>
      </c>
      <c r="F57" s="274">
        <f>D57-$D$4</f>
        <v>0.004571759259259248</v>
      </c>
      <c r="G57" s="275">
        <f>T57+W57+Z57+AC57</f>
        <v>15</v>
      </c>
      <c r="H57" s="276">
        <f>D57/G57</f>
        <v>0.005602623456790123</v>
      </c>
      <c r="I57" s="277">
        <v>1</v>
      </c>
      <c r="J57" s="278">
        <v>1</v>
      </c>
      <c r="K57" s="279">
        <v>1</v>
      </c>
      <c r="L57" s="279"/>
      <c r="M57" s="280"/>
      <c r="N57" s="281" t="s">
        <v>129</v>
      </c>
      <c r="O57" s="272" t="s">
        <v>38</v>
      </c>
      <c r="P57" s="272">
        <v>2001</v>
      </c>
      <c r="Q57" s="272" t="s">
        <v>53</v>
      </c>
      <c r="R57" s="282" t="s">
        <v>71</v>
      </c>
      <c r="S57" s="283">
        <v>0.029988425925925922</v>
      </c>
      <c r="T57" s="284">
        <v>5</v>
      </c>
      <c r="U57" s="285">
        <f>S57/T57</f>
        <v>0.005997685185185184</v>
      </c>
      <c r="V57" s="286">
        <v>0.026793981481481485</v>
      </c>
      <c r="W57" s="284">
        <v>5</v>
      </c>
      <c r="X57" s="285">
        <f>V57/W57</f>
        <v>0.005358796296296297</v>
      </c>
      <c r="Y57" s="566">
        <v>0.027256944444444445</v>
      </c>
      <c r="Z57" s="284">
        <v>5</v>
      </c>
      <c r="AA57" s="285">
        <f>Y57/Z57</f>
        <v>0.005451388888888889</v>
      </c>
      <c r="AB57" s="286"/>
      <c r="AC57" s="287"/>
      <c r="AD57" s="285" t="e">
        <f>AB57/AC57</f>
        <v>#DIV/0!</v>
      </c>
      <c r="AE57" s="286"/>
      <c r="AF57" s="284"/>
      <c r="AG57" s="285" t="e">
        <f>AE57/AF57</f>
        <v>#DIV/0!</v>
      </c>
      <c r="AH57" s="288"/>
      <c r="AI57" s="289"/>
      <c r="AJ57" s="605"/>
      <c r="AK57" s="290"/>
      <c r="AL57" s="290"/>
      <c r="AM57" s="290"/>
      <c r="AN57" s="290"/>
      <c r="AO57" s="290"/>
      <c r="AP57" s="290"/>
      <c r="AQ57" s="291"/>
      <c r="AR57" s="291"/>
      <c r="AS57" s="291"/>
      <c r="AT57" s="291"/>
      <c r="AU57" s="291"/>
      <c r="AV57" s="291"/>
      <c r="AW57" s="291"/>
      <c r="AX57" s="291"/>
      <c r="AY57" s="291"/>
      <c r="AZ57" s="291"/>
      <c r="BA57" s="291"/>
      <c r="BB57" s="291"/>
      <c r="BC57" s="291"/>
      <c r="BD57" s="291"/>
      <c r="BE57" s="291"/>
      <c r="BF57" s="291"/>
      <c r="BG57" s="291"/>
      <c r="BH57" s="291"/>
      <c r="BI57" s="291"/>
      <c r="BJ57" s="291"/>
      <c r="BK57" s="291"/>
      <c r="BL57" s="291"/>
      <c r="BM57" s="291"/>
      <c r="BN57" s="291"/>
      <c r="BO57" s="291"/>
      <c r="BP57" s="291"/>
      <c r="BQ57" s="291"/>
      <c r="BR57" s="291"/>
      <c r="BS57" s="291"/>
      <c r="BT57" s="291"/>
    </row>
    <row r="58" spans="1:72" s="301" customFormat="1" ht="12.75" customHeight="1">
      <c r="A58" s="270">
        <f>A57+1</f>
        <v>2</v>
      </c>
      <c r="B58" s="271">
        <v>31</v>
      </c>
      <c r="C58" s="293" t="s">
        <v>130</v>
      </c>
      <c r="D58" s="294">
        <f>S58+V58+Y58+AB58</f>
        <v>0.08440972222222222</v>
      </c>
      <c r="E58" s="295">
        <f>IF(D59&gt;D58,D59-D58,"")</f>
        <v>0.0009953703703703687</v>
      </c>
      <c r="F58" s="295">
        <f>D58-$D$4</f>
        <v>0.004942129629629616</v>
      </c>
      <c r="G58" s="296">
        <f>T58+W58+Z58+AC58</f>
        <v>15</v>
      </c>
      <c r="H58" s="297">
        <f>D58/G58</f>
        <v>0.005627314814814815</v>
      </c>
      <c r="I58" s="277">
        <v>2</v>
      </c>
      <c r="J58" s="278">
        <v>2</v>
      </c>
      <c r="K58" s="279">
        <v>2</v>
      </c>
      <c r="L58" s="279"/>
      <c r="M58" s="280"/>
      <c r="N58" s="298" t="s">
        <v>129</v>
      </c>
      <c r="O58" s="272" t="s">
        <v>38</v>
      </c>
      <c r="P58" s="272">
        <v>1970</v>
      </c>
      <c r="Q58" s="272" t="s">
        <v>42</v>
      </c>
      <c r="R58" s="282" t="s">
        <v>62</v>
      </c>
      <c r="S58" s="283">
        <v>0.030115740740740738</v>
      </c>
      <c r="T58" s="284">
        <v>5</v>
      </c>
      <c r="U58" s="285">
        <f>S58/T58</f>
        <v>0.006023148148148147</v>
      </c>
      <c r="V58" s="299">
        <v>0.026921296296296294</v>
      </c>
      <c r="W58" s="284">
        <v>5</v>
      </c>
      <c r="X58" s="285">
        <f>V58/W58</f>
        <v>0.005384259259259259</v>
      </c>
      <c r="Y58" s="300">
        <v>0.027372685185185184</v>
      </c>
      <c r="Z58" s="284">
        <v>5</v>
      </c>
      <c r="AA58" s="285">
        <f>Y58/Z58</f>
        <v>0.0054745370370370364</v>
      </c>
      <c r="AB58" s="299"/>
      <c r="AC58" s="287"/>
      <c r="AD58" s="285" t="e">
        <f>AB58/AC58</f>
        <v>#DIV/0!</v>
      </c>
      <c r="AE58" s="299"/>
      <c r="AF58" s="284"/>
      <c r="AG58" s="285" t="e">
        <f>AE58/AF58</f>
        <v>#DIV/0!</v>
      </c>
      <c r="AH58" s="288"/>
      <c r="AI58" s="289"/>
      <c r="AJ58" s="605"/>
      <c r="AK58" s="290"/>
      <c r="AL58" s="290"/>
      <c r="AM58" s="290"/>
      <c r="AN58" s="290"/>
      <c r="AO58" s="290"/>
      <c r="AP58" s="290"/>
      <c r="AQ58" s="291"/>
      <c r="AR58" s="291"/>
      <c r="AS58" s="291"/>
      <c r="AT58" s="291"/>
      <c r="AU58" s="291"/>
      <c r="AV58" s="291"/>
      <c r="AW58" s="291"/>
      <c r="AX58" s="291"/>
      <c r="AY58" s="291"/>
      <c r="AZ58" s="291"/>
      <c r="BA58" s="291"/>
      <c r="BB58" s="291"/>
      <c r="BC58" s="291"/>
      <c r="BD58" s="291"/>
      <c r="BE58" s="291"/>
      <c r="BF58" s="291"/>
      <c r="BG58" s="291"/>
      <c r="BH58" s="291"/>
      <c r="BI58" s="291"/>
      <c r="BJ58" s="291"/>
      <c r="BK58" s="291"/>
      <c r="BL58" s="291"/>
      <c r="BM58" s="291"/>
      <c r="BN58" s="291"/>
      <c r="BO58" s="291"/>
      <c r="BP58" s="291"/>
      <c r="BQ58" s="291"/>
      <c r="BR58" s="291"/>
      <c r="BS58" s="291"/>
      <c r="BT58" s="291"/>
    </row>
    <row r="59" spans="1:72" s="244" customFormat="1" ht="12.75" customHeight="1">
      <c r="A59" s="99">
        <f>A58+1</f>
        <v>3</v>
      </c>
      <c r="B59" s="302">
        <v>11</v>
      </c>
      <c r="C59" s="101" t="s">
        <v>131</v>
      </c>
      <c r="D59" s="160">
        <f>S59+V59+Y59+AB59</f>
        <v>0.08540509259259259</v>
      </c>
      <c r="E59" s="218">
        <f aca="true" t="shared" si="0" ref="E59:E64">IF(D60&gt;D59,D60-D59,"")</f>
        <v>0.01068287037037037</v>
      </c>
      <c r="F59" s="218">
        <f>D59-$D$4</f>
        <v>0.0059374999999999845</v>
      </c>
      <c r="G59" s="161">
        <f>T59+W59+Z59+AC59</f>
        <v>15</v>
      </c>
      <c r="H59" s="162">
        <f>D59/G59</f>
        <v>0.005693672839506172</v>
      </c>
      <c r="I59" s="106">
        <v>3</v>
      </c>
      <c r="J59" s="107">
        <v>3</v>
      </c>
      <c r="K59" s="108">
        <v>3</v>
      </c>
      <c r="L59" s="108"/>
      <c r="M59" s="109"/>
      <c r="N59" s="110" t="s">
        <v>129</v>
      </c>
      <c r="O59" s="101" t="s">
        <v>73</v>
      </c>
      <c r="P59" s="101">
        <v>2001</v>
      </c>
      <c r="Q59" s="101" t="s">
        <v>110</v>
      </c>
      <c r="R59" s="111" t="s">
        <v>76</v>
      </c>
      <c r="S59" s="238">
        <v>0.0305787037037037</v>
      </c>
      <c r="T59" s="113">
        <v>5</v>
      </c>
      <c r="U59" s="114">
        <f>S59/T59</f>
        <v>0.00611574074074074</v>
      </c>
      <c r="V59" s="115">
        <v>0.027037037037037037</v>
      </c>
      <c r="W59" s="113">
        <v>5</v>
      </c>
      <c r="X59" s="114">
        <f>V59/W59</f>
        <v>0.005407407407407408</v>
      </c>
      <c r="Y59" s="126">
        <v>0.027789351851851853</v>
      </c>
      <c r="Z59" s="113">
        <v>5</v>
      </c>
      <c r="AA59" s="114">
        <f>Y59/Z59</f>
        <v>0.005557870370370371</v>
      </c>
      <c r="AB59" s="115"/>
      <c r="AC59" s="116"/>
      <c r="AD59" s="114" t="e">
        <f>AB59/AC59</f>
        <v>#DIV/0!</v>
      </c>
      <c r="AE59" s="115"/>
      <c r="AF59" s="113"/>
      <c r="AG59" s="114" t="e">
        <f>AE59/AF59</f>
        <v>#DIV/0!</v>
      </c>
      <c r="AH59" s="249"/>
      <c r="AI59" s="118"/>
      <c r="AJ59" s="597"/>
      <c r="AK59" s="119"/>
      <c r="AL59" s="119"/>
      <c r="AM59" s="119"/>
      <c r="AN59" s="119"/>
      <c r="AO59" s="119"/>
      <c r="AP59" s="119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</row>
    <row r="60" spans="1:72" s="244" customFormat="1" ht="12.75" customHeight="1">
      <c r="A60" s="99">
        <f>A59+1</f>
        <v>4</v>
      </c>
      <c r="B60" s="302">
        <v>4</v>
      </c>
      <c r="C60" s="101" t="s">
        <v>132</v>
      </c>
      <c r="D60" s="160">
        <f>S60+V60+Y60+AB60</f>
        <v>0.09608796296296296</v>
      </c>
      <c r="E60" s="218">
        <f t="shared" si="0"/>
        <v>0.004907407407407416</v>
      </c>
      <c r="F60" s="218">
        <f>D60-$D$4</f>
        <v>0.016620370370370355</v>
      </c>
      <c r="G60" s="161">
        <f>T60+W60+Z60+AC60</f>
        <v>15</v>
      </c>
      <c r="H60" s="162">
        <f>D60/G60</f>
        <v>0.006405864197530864</v>
      </c>
      <c r="I60" s="106">
        <v>5</v>
      </c>
      <c r="J60" s="107">
        <v>8</v>
      </c>
      <c r="K60" s="108">
        <v>6</v>
      </c>
      <c r="L60" s="108"/>
      <c r="M60" s="109"/>
      <c r="N60" s="110" t="s">
        <v>129</v>
      </c>
      <c r="O60" s="101" t="s">
        <v>73</v>
      </c>
      <c r="P60" s="101">
        <v>1967</v>
      </c>
      <c r="Q60" s="101" t="s">
        <v>97</v>
      </c>
      <c r="R60" s="111" t="s">
        <v>49</v>
      </c>
      <c r="S60" s="242">
        <v>0.03302083333333333</v>
      </c>
      <c r="T60" s="113">
        <v>5</v>
      </c>
      <c r="U60" s="114">
        <f>S60/T60</f>
        <v>0.006604166666666666</v>
      </c>
      <c r="V60" s="115">
        <v>0.031689814814814816</v>
      </c>
      <c r="W60" s="113">
        <v>5</v>
      </c>
      <c r="X60" s="114">
        <f>V60/W60</f>
        <v>0.006337962962962964</v>
      </c>
      <c r="Y60" s="233">
        <v>0.03137731481481481</v>
      </c>
      <c r="Z60" s="113">
        <v>5</v>
      </c>
      <c r="AA60" s="114">
        <f>Y60/Z60</f>
        <v>0.006275462962962962</v>
      </c>
      <c r="AB60" s="115"/>
      <c r="AC60" s="116"/>
      <c r="AD60" s="114" t="e">
        <f>AB60/AC60</f>
        <v>#DIV/0!</v>
      </c>
      <c r="AE60" s="115"/>
      <c r="AF60" s="113"/>
      <c r="AG60" s="114" t="e">
        <f>AE60/AF60</f>
        <v>#DIV/0!</v>
      </c>
      <c r="AH60" s="249"/>
      <c r="AI60" s="118"/>
      <c r="AJ60" s="597"/>
      <c r="AK60" s="119"/>
      <c r="AL60" s="119"/>
      <c r="AM60" s="119"/>
      <c r="AN60" s="119"/>
      <c r="AO60" s="119"/>
      <c r="AP60" s="119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</row>
    <row r="61" spans="1:72" s="244" customFormat="1" ht="12.75" customHeight="1" thickBot="1">
      <c r="A61" s="612">
        <f>A60+1</f>
        <v>5</v>
      </c>
      <c r="B61" s="613">
        <v>23</v>
      </c>
      <c r="C61" s="614" t="s">
        <v>133</v>
      </c>
      <c r="D61" s="615">
        <f>S61+V61+Y61+AB61</f>
        <v>0.10099537037037037</v>
      </c>
      <c r="E61" s="616">
        <f t="shared" si="0"/>
      </c>
      <c r="F61" s="616">
        <f>D61-$D$4</f>
        <v>0.02152777777777777</v>
      </c>
      <c r="G61" s="617">
        <f>T61+W61+Z61+AC61</f>
        <v>15</v>
      </c>
      <c r="H61" s="618">
        <f>D61/G61</f>
        <v>0.006733024691358025</v>
      </c>
      <c r="I61" s="277">
        <v>7</v>
      </c>
      <c r="J61" s="278">
        <v>9</v>
      </c>
      <c r="K61" s="279">
        <v>7</v>
      </c>
      <c r="L61" s="279"/>
      <c r="M61" s="280"/>
      <c r="N61" s="298" t="s">
        <v>129</v>
      </c>
      <c r="O61" s="272" t="s">
        <v>38</v>
      </c>
      <c r="P61" s="272">
        <v>1941</v>
      </c>
      <c r="Q61" s="272" t="s">
        <v>134</v>
      </c>
      <c r="R61" s="282" t="s">
        <v>49</v>
      </c>
      <c r="S61" s="303">
        <v>0.03462962962962963</v>
      </c>
      <c r="T61" s="284">
        <v>5</v>
      </c>
      <c r="U61" s="285">
        <f>S61/T61</f>
        <v>0.006925925925925926</v>
      </c>
      <c r="V61" s="299">
        <v>0.03320601851851852</v>
      </c>
      <c r="W61" s="284">
        <v>5</v>
      </c>
      <c r="X61" s="285">
        <f>V61/W61</f>
        <v>0.006641203703703703</v>
      </c>
      <c r="Y61" s="300">
        <v>0.03315972222222222</v>
      </c>
      <c r="Z61" s="284">
        <v>5</v>
      </c>
      <c r="AA61" s="285">
        <f>Y61/Z61</f>
        <v>0.006631944444444445</v>
      </c>
      <c r="AB61" s="299"/>
      <c r="AC61" s="287"/>
      <c r="AD61" s="285" t="e">
        <f>AB61/AC61</f>
        <v>#DIV/0!</v>
      </c>
      <c r="AE61" s="299"/>
      <c r="AF61" s="284"/>
      <c r="AG61" s="285" t="e">
        <f>AE61/AF61</f>
        <v>#DIV/0!</v>
      </c>
      <c r="AH61" s="304"/>
      <c r="AI61" s="289"/>
      <c r="AJ61" s="605"/>
      <c r="AK61" s="119"/>
      <c r="AL61" s="119"/>
      <c r="AM61" s="119"/>
      <c r="AN61" s="119"/>
      <c r="AO61" s="119"/>
      <c r="AP61" s="119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</row>
    <row r="62" spans="1:72" s="308" customFormat="1" ht="12.75" customHeight="1">
      <c r="A62" s="99">
        <f>A61+1</f>
        <v>6</v>
      </c>
      <c r="B62" s="302">
        <v>5</v>
      </c>
      <c r="C62" s="248" t="s">
        <v>135</v>
      </c>
      <c r="D62" s="102">
        <f>S62+V62+Y62+AB62</f>
        <v>0.061412037037037036</v>
      </c>
      <c r="E62" s="611"/>
      <c r="F62" s="611"/>
      <c r="G62" s="104">
        <f>T62+W62+Z62+AC62</f>
        <v>10</v>
      </c>
      <c r="H62" s="105">
        <f>D62/G62</f>
        <v>0.006141203703703703</v>
      </c>
      <c r="I62" s="106">
        <v>4</v>
      </c>
      <c r="J62" s="107"/>
      <c r="K62" s="108">
        <v>4</v>
      </c>
      <c r="L62" s="108"/>
      <c r="M62" s="109"/>
      <c r="N62" s="110" t="s">
        <v>129</v>
      </c>
      <c r="O62" s="101" t="s">
        <v>73</v>
      </c>
      <c r="P62" s="101">
        <v>1996</v>
      </c>
      <c r="Q62" s="101" t="s">
        <v>110</v>
      </c>
      <c r="R62" s="111" t="s">
        <v>49</v>
      </c>
      <c r="S62" s="242">
        <v>0.03298611111111111</v>
      </c>
      <c r="T62" s="113">
        <v>5</v>
      </c>
      <c r="U62" s="114">
        <f>S62/T62</f>
        <v>0.006597222222222222</v>
      </c>
      <c r="V62" s="115"/>
      <c r="W62" s="113"/>
      <c r="X62" s="114"/>
      <c r="Y62" s="305">
        <v>0.028425925925925924</v>
      </c>
      <c r="Z62" s="113">
        <v>5</v>
      </c>
      <c r="AA62" s="114">
        <f>Y62/Z62</f>
        <v>0.005685185185185185</v>
      </c>
      <c r="AB62" s="115"/>
      <c r="AC62" s="116"/>
      <c r="AD62" s="114" t="e">
        <f>AB62/AC62</f>
        <v>#DIV/0!</v>
      </c>
      <c r="AE62" s="115"/>
      <c r="AF62" s="113"/>
      <c r="AG62" s="114" t="e">
        <f>AE62/AF62</f>
        <v>#DIV/0!</v>
      </c>
      <c r="AH62" s="249"/>
      <c r="AI62" s="118"/>
      <c r="AJ62" s="597"/>
      <c r="AK62" s="306"/>
      <c r="AL62" s="306"/>
      <c r="AM62" s="306"/>
      <c r="AN62" s="306"/>
      <c r="AO62" s="306"/>
      <c r="AP62" s="306"/>
      <c r="AQ62" s="307"/>
      <c r="AR62" s="307"/>
      <c r="AS62" s="307"/>
      <c r="AT62" s="307"/>
      <c r="AU62" s="307"/>
      <c r="AV62" s="307"/>
      <c r="AW62" s="307"/>
      <c r="AX62" s="307"/>
      <c r="AY62" s="307"/>
      <c r="AZ62" s="307"/>
      <c r="BA62" s="307"/>
      <c r="BB62" s="307"/>
      <c r="BC62" s="307"/>
      <c r="BD62" s="307"/>
      <c r="BE62" s="307"/>
      <c r="BF62" s="307"/>
      <c r="BG62" s="307"/>
      <c r="BH62" s="307"/>
      <c r="BI62" s="307"/>
      <c r="BJ62" s="307"/>
      <c r="BK62" s="307"/>
      <c r="BL62" s="307"/>
      <c r="BM62" s="307"/>
      <c r="BN62" s="307"/>
      <c r="BO62" s="307"/>
      <c r="BP62" s="307"/>
      <c r="BQ62" s="307"/>
      <c r="BR62" s="307"/>
      <c r="BS62" s="307"/>
      <c r="BT62" s="307"/>
    </row>
    <row r="63" spans="1:72" s="301" customFormat="1" ht="12.75" customHeight="1">
      <c r="A63" s="99">
        <f>A62+1</f>
        <v>7</v>
      </c>
      <c r="B63" s="309">
        <v>58</v>
      </c>
      <c r="C63" s="101" t="s">
        <v>136</v>
      </c>
      <c r="D63" s="160">
        <f>S63+V63+Y63+AB63</f>
        <v>0.06306712962962963</v>
      </c>
      <c r="E63" s="218"/>
      <c r="F63" s="218"/>
      <c r="G63" s="161">
        <f>T63+W63+Z63+AC63</f>
        <v>10</v>
      </c>
      <c r="H63" s="162">
        <f>D63/G63</f>
        <v>0.006306712962962963</v>
      </c>
      <c r="I63" s="106"/>
      <c r="J63" s="107">
        <v>7</v>
      </c>
      <c r="K63" s="108">
        <v>5</v>
      </c>
      <c r="L63" s="108"/>
      <c r="M63" s="109"/>
      <c r="N63" s="110" t="s">
        <v>129</v>
      </c>
      <c r="O63" s="101" t="s">
        <v>73</v>
      </c>
      <c r="P63" s="101">
        <v>1962</v>
      </c>
      <c r="Q63" s="101" t="s">
        <v>137</v>
      </c>
      <c r="R63" s="111" t="s">
        <v>49</v>
      </c>
      <c r="S63" s="238"/>
      <c r="T63" s="113"/>
      <c r="U63" s="114"/>
      <c r="V63" s="115">
        <v>0.031689814814814816</v>
      </c>
      <c r="W63" s="113">
        <v>5</v>
      </c>
      <c r="X63" s="114">
        <f>V63/W63</f>
        <v>0.006337962962962964</v>
      </c>
      <c r="Y63" s="310">
        <v>0.03137731481481481</v>
      </c>
      <c r="Z63" s="113">
        <v>5</v>
      </c>
      <c r="AA63" s="114">
        <f>Y63/Z63</f>
        <v>0.006275462962962962</v>
      </c>
      <c r="AB63" s="115"/>
      <c r="AC63" s="116"/>
      <c r="AD63" s="114" t="e">
        <f>AB63/AC63</f>
        <v>#DIV/0!</v>
      </c>
      <c r="AE63" s="115"/>
      <c r="AF63" s="113"/>
      <c r="AG63" s="114" t="e">
        <f>AE63/AF63</f>
        <v>#DIV/0!</v>
      </c>
      <c r="AH63" s="249"/>
      <c r="AI63" s="118"/>
      <c r="AJ63" s="597"/>
      <c r="AK63" s="290"/>
      <c r="AL63" s="290"/>
      <c r="AM63" s="290"/>
      <c r="AN63" s="290"/>
      <c r="AO63" s="290"/>
      <c r="AP63" s="290"/>
      <c r="AQ63" s="291"/>
      <c r="AR63" s="291"/>
      <c r="AS63" s="291"/>
      <c r="AT63" s="291"/>
      <c r="AU63" s="291"/>
      <c r="AV63" s="291"/>
      <c r="AW63" s="291"/>
      <c r="AX63" s="291"/>
      <c r="AY63" s="291"/>
      <c r="AZ63" s="291"/>
      <c r="BA63" s="291"/>
      <c r="BB63" s="291"/>
      <c r="BC63" s="291"/>
      <c r="BD63" s="291"/>
      <c r="BE63" s="291"/>
      <c r="BF63" s="291"/>
      <c r="BG63" s="291"/>
      <c r="BH63" s="291"/>
      <c r="BI63" s="291"/>
      <c r="BJ63" s="291"/>
      <c r="BK63" s="291"/>
      <c r="BL63" s="291"/>
      <c r="BM63" s="291"/>
      <c r="BN63" s="291"/>
      <c r="BO63" s="291"/>
      <c r="BP63" s="291"/>
      <c r="BQ63" s="291"/>
      <c r="BR63" s="291"/>
      <c r="BS63" s="291"/>
      <c r="BT63" s="291"/>
    </row>
    <row r="64" spans="1:72" s="244" customFormat="1" ht="12.75" customHeight="1">
      <c r="A64" s="99">
        <f>A63+1</f>
        <v>8</v>
      </c>
      <c r="B64" s="247">
        <v>27</v>
      </c>
      <c r="C64" s="101" t="s">
        <v>138</v>
      </c>
      <c r="D64" s="160">
        <f>S64+V64+Y64+AB64</f>
        <v>0.06471064814814814</v>
      </c>
      <c r="E64" s="218">
        <f t="shared" si="0"/>
      </c>
      <c r="F64" s="218"/>
      <c r="G64" s="161">
        <f>T64+W64+Z64+AC64</f>
        <v>10</v>
      </c>
      <c r="H64" s="162">
        <f>D64/G64</f>
        <v>0.006471064814814814</v>
      </c>
      <c r="I64" s="106">
        <v>6</v>
      </c>
      <c r="J64" s="107">
        <v>6</v>
      </c>
      <c r="K64" s="108"/>
      <c r="L64" s="108"/>
      <c r="M64" s="109"/>
      <c r="N64" s="110" t="s">
        <v>129</v>
      </c>
      <c r="O64" s="101" t="s">
        <v>73</v>
      </c>
      <c r="P64" s="101">
        <v>1973</v>
      </c>
      <c r="Q64" s="101" t="s">
        <v>97</v>
      </c>
      <c r="R64" s="111" t="s">
        <v>49</v>
      </c>
      <c r="S64" s="238">
        <v>0.03302083333333333</v>
      </c>
      <c r="T64" s="113">
        <v>5</v>
      </c>
      <c r="U64" s="114">
        <f>S64/T64</f>
        <v>0.006604166666666666</v>
      </c>
      <c r="V64" s="115">
        <v>0.031689814814814816</v>
      </c>
      <c r="W64" s="113">
        <v>5</v>
      </c>
      <c r="X64" s="114">
        <f>V64/W64</f>
        <v>0.006337962962962964</v>
      </c>
      <c r="Y64" s="115"/>
      <c r="Z64" s="113"/>
      <c r="AA64" s="114"/>
      <c r="AB64" s="115"/>
      <c r="AC64" s="116"/>
      <c r="AD64" s="114" t="e">
        <f>AB64/AC64</f>
        <v>#DIV/0!</v>
      </c>
      <c r="AE64" s="115"/>
      <c r="AF64" s="113"/>
      <c r="AG64" s="114" t="e">
        <f>AE64/AF64</f>
        <v>#DIV/0!</v>
      </c>
      <c r="AH64" s="239"/>
      <c r="AI64" s="118"/>
      <c r="AJ64" s="597"/>
      <c r="AK64" s="119"/>
      <c r="AL64" s="119"/>
      <c r="AM64" s="119"/>
      <c r="AN64" s="119"/>
      <c r="AO64" s="119"/>
      <c r="AP64" s="119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</row>
    <row r="65" spans="1:72" s="244" customFormat="1" ht="12.75" customHeight="1">
      <c r="A65" s="270">
        <f>A64+1</f>
        <v>9</v>
      </c>
      <c r="B65" s="311">
        <v>13</v>
      </c>
      <c r="C65" s="272" t="s">
        <v>127</v>
      </c>
      <c r="D65" s="294">
        <f>S65+V65+Y65+AB65</f>
        <v>0.028229166666666666</v>
      </c>
      <c r="E65" s="295"/>
      <c r="F65" s="295"/>
      <c r="G65" s="296">
        <f>T65+W65+Z65+AC65</f>
        <v>5</v>
      </c>
      <c r="H65" s="297">
        <f>D65/G65</f>
        <v>0.005645833333333333</v>
      </c>
      <c r="I65" s="277"/>
      <c r="J65" s="278">
        <v>4</v>
      </c>
      <c r="K65" s="279"/>
      <c r="L65" s="279"/>
      <c r="M65" s="280"/>
      <c r="N65" s="298" t="s">
        <v>129</v>
      </c>
      <c r="O65" s="272" t="s">
        <v>38</v>
      </c>
      <c r="P65" s="272">
        <v>1988</v>
      </c>
      <c r="Q65" s="272" t="s">
        <v>53</v>
      </c>
      <c r="R65" s="282" t="s">
        <v>64</v>
      </c>
      <c r="S65" s="303"/>
      <c r="T65" s="284"/>
      <c r="U65" s="285"/>
      <c r="V65" s="299">
        <v>0.028229166666666666</v>
      </c>
      <c r="W65" s="284">
        <v>5</v>
      </c>
      <c r="X65" s="285">
        <f>V65/W65</f>
        <v>0.005645833333333333</v>
      </c>
      <c r="Y65" s="312"/>
      <c r="Z65" s="284"/>
      <c r="AA65" s="285"/>
      <c r="AB65" s="299"/>
      <c r="AC65" s="287"/>
      <c r="AD65" s="285" t="e">
        <f>AB65/AC65</f>
        <v>#DIV/0!</v>
      </c>
      <c r="AE65" s="299"/>
      <c r="AF65" s="284"/>
      <c r="AG65" s="285" t="e">
        <f>AE65/AF65</f>
        <v>#DIV/0!</v>
      </c>
      <c r="AH65" s="304"/>
      <c r="AI65" s="289"/>
      <c r="AJ65" s="605"/>
      <c r="AK65" s="119"/>
      <c r="AL65" s="119"/>
      <c r="AM65" s="119"/>
      <c r="AN65" s="119"/>
      <c r="AO65" s="119"/>
      <c r="AP65" s="119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</row>
    <row r="66" spans="1:72" s="244" customFormat="1" ht="12.75" customHeight="1">
      <c r="A66" s="99">
        <f>A65+1</f>
        <v>10</v>
      </c>
      <c r="B66" s="313">
        <v>60</v>
      </c>
      <c r="C66" s="101" t="s">
        <v>139</v>
      </c>
      <c r="D66" s="160">
        <f>S66+V66+Y66+AB66</f>
        <v>0.03135416666666666</v>
      </c>
      <c r="E66" s="218"/>
      <c r="F66" s="218"/>
      <c r="G66" s="161">
        <f>T66+W66+Z66+AC66</f>
        <v>5</v>
      </c>
      <c r="H66" s="162">
        <f>D66/G66</f>
        <v>0.006270833333333332</v>
      </c>
      <c r="I66" s="106"/>
      <c r="J66" s="107">
        <v>5</v>
      </c>
      <c r="K66" s="108"/>
      <c r="L66" s="108"/>
      <c r="M66" s="109"/>
      <c r="N66" s="110" t="s">
        <v>129</v>
      </c>
      <c r="O66" s="101" t="s">
        <v>73</v>
      </c>
      <c r="P66" s="101">
        <v>1995</v>
      </c>
      <c r="Q66" s="101" t="s">
        <v>110</v>
      </c>
      <c r="R66" s="111" t="s">
        <v>62</v>
      </c>
      <c r="S66" s="238"/>
      <c r="T66" s="113"/>
      <c r="U66" s="114"/>
      <c r="V66" s="115">
        <v>0.03135416666666666</v>
      </c>
      <c r="W66" s="113">
        <v>5</v>
      </c>
      <c r="X66" s="114">
        <f>V66/W66</f>
        <v>0.006270833333333332</v>
      </c>
      <c r="Y66" s="115"/>
      <c r="Z66" s="113"/>
      <c r="AA66" s="114"/>
      <c r="AB66" s="115"/>
      <c r="AC66" s="116"/>
      <c r="AD66" s="114" t="e">
        <f>AB66/AC66</f>
        <v>#DIV/0!</v>
      </c>
      <c r="AE66" s="115"/>
      <c r="AF66" s="113"/>
      <c r="AG66" s="114" t="e">
        <f>AE66/AF66</f>
        <v>#DIV/0!</v>
      </c>
      <c r="AH66" s="239"/>
      <c r="AI66" s="118"/>
      <c r="AJ66" s="597"/>
      <c r="AK66" s="119"/>
      <c r="AL66" s="119"/>
      <c r="AM66" s="119"/>
      <c r="AN66" s="119"/>
      <c r="AO66" s="119"/>
      <c r="AP66" s="119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</row>
    <row r="67" spans="1:72" s="592" customFormat="1" ht="12.75" customHeight="1" thickBot="1">
      <c r="A67" s="571">
        <f>A66+1</f>
        <v>11</v>
      </c>
      <c r="B67" s="572">
        <v>55</v>
      </c>
      <c r="C67" s="573" t="s">
        <v>140</v>
      </c>
      <c r="D67" s="574">
        <f>S67+V67+Y67+AB67</f>
        <v>0.03346064814814815</v>
      </c>
      <c r="E67" s="575"/>
      <c r="F67" s="575"/>
      <c r="G67" s="576">
        <f>T67+W67+Z67+AC67</f>
        <v>5</v>
      </c>
      <c r="H67" s="577">
        <f>D67/G67</f>
        <v>0.0066921296296296295</v>
      </c>
      <c r="I67" s="578"/>
      <c r="J67" s="579">
        <v>10</v>
      </c>
      <c r="K67" s="580"/>
      <c r="L67" s="580"/>
      <c r="M67" s="581"/>
      <c r="N67" s="582" t="s">
        <v>129</v>
      </c>
      <c r="O67" s="573" t="s">
        <v>73</v>
      </c>
      <c r="P67" s="573">
        <v>1984</v>
      </c>
      <c r="Q67" s="573" t="s">
        <v>74</v>
      </c>
      <c r="R67" s="583" t="s">
        <v>45</v>
      </c>
      <c r="S67" s="584"/>
      <c r="T67" s="585"/>
      <c r="U67" s="586"/>
      <c r="V67" s="587">
        <v>0.03346064814814815</v>
      </c>
      <c r="W67" s="585">
        <v>5</v>
      </c>
      <c r="X67" s="586">
        <f>V67/W67</f>
        <v>0.0066921296296296295</v>
      </c>
      <c r="Y67" s="587"/>
      <c r="Z67" s="585"/>
      <c r="AA67" s="586"/>
      <c r="AB67" s="587"/>
      <c r="AC67" s="588"/>
      <c r="AD67" s="586" t="e">
        <f>AB67/AC67</f>
        <v>#DIV/0!</v>
      </c>
      <c r="AE67" s="587"/>
      <c r="AF67" s="585"/>
      <c r="AG67" s="586" t="e">
        <f>AE67/AF67</f>
        <v>#DIV/0!</v>
      </c>
      <c r="AH67" s="589"/>
      <c r="AI67" s="590"/>
      <c r="AJ67" s="606"/>
      <c r="AK67" s="119"/>
      <c r="AL67" s="119"/>
      <c r="AM67" s="119"/>
      <c r="AN67" s="119"/>
      <c r="AO67" s="119"/>
      <c r="AP67" s="119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591"/>
      <c r="BS67" s="591"/>
      <c r="BT67" s="591"/>
    </row>
    <row r="68" spans="1:42" s="332" customFormat="1" ht="12" customHeight="1" thickTop="1">
      <c r="A68" s="314">
        <v>1</v>
      </c>
      <c r="B68" s="569">
        <v>39</v>
      </c>
      <c r="C68" s="315" t="s">
        <v>141</v>
      </c>
      <c r="D68" s="316">
        <f>S68+V68+Y68+AB68</f>
        <v>0.02034722222222222</v>
      </c>
      <c r="E68" s="317">
        <f>IF(D69&gt;D68,D69-D68,"")</f>
        <v>0.0027777777777777783</v>
      </c>
      <c r="F68" s="317"/>
      <c r="G68" s="318">
        <f>T68+W68+Z68+AC68</f>
        <v>6.255</v>
      </c>
      <c r="H68" s="319">
        <f aca="true" t="shared" si="1" ref="H68:H74">D68/G68</f>
        <v>0.0032529531930011544</v>
      </c>
      <c r="I68" s="320">
        <v>1</v>
      </c>
      <c r="J68" s="321">
        <v>1</v>
      </c>
      <c r="K68" s="322">
        <v>1</v>
      </c>
      <c r="L68" s="322"/>
      <c r="M68" s="323"/>
      <c r="N68" s="315" t="s">
        <v>142</v>
      </c>
      <c r="O68" s="315" t="s">
        <v>38</v>
      </c>
      <c r="P68" s="315">
        <v>2000</v>
      </c>
      <c r="Q68" s="315" t="s">
        <v>143</v>
      </c>
      <c r="R68" s="324" t="s">
        <v>71</v>
      </c>
      <c r="S68" s="325">
        <v>0.006689814814814814</v>
      </c>
      <c r="T68" s="326">
        <v>2.085</v>
      </c>
      <c r="U68" s="327">
        <f>S68/T68</f>
        <v>0.0032085442756905583</v>
      </c>
      <c r="V68" s="325">
        <v>0.006759259259259259</v>
      </c>
      <c r="W68" s="326">
        <v>2.085</v>
      </c>
      <c r="X68" s="327">
        <f aca="true" t="shared" si="2" ref="X68:X74">V68/W68</f>
        <v>0.0032418509636735057</v>
      </c>
      <c r="Y68" s="570">
        <v>0.006898148148148149</v>
      </c>
      <c r="Z68" s="326">
        <v>2.085</v>
      </c>
      <c r="AA68" s="327">
        <f aca="true" t="shared" si="3" ref="AA68:AA74">Y68/Z68</f>
        <v>0.0033084643396394</v>
      </c>
      <c r="AB68" s="325"/>
      <c r="AC68" s="328"/>
      <c r="AD68" s="327" t="e">
        <f aca="true" t="shared" si="4" ref="AD68:AD74">AB68/AC68</f>
        <v>#DIV/0!</v>
      </c>
      <c r="AE68" s="325"/>
      <c r="AF68" s="326"/>
      <c r="AG68" s="327" t="e">
        <f aca="true" t="shared" si="5" ref="AG68:AG74">AE68/AF68</f>
        <v>#DIV/0!</v>
      </c>
      <c r="AH68" s="329"/>
      <c r="AI68" s="330"/>
      <c r="AJ68" s="607"/>
      <c r="AK68" s="331"/>
      <c r="AL68" s="331"/>
      <c r="AM68" s="331"/>
      <c r="AN68" s="331"/>
      <c r="AO68" s="331"/>
      <c r="AP68" s="331"/>
    </row>
    <row r="69" spans="1:69" s="356" customFormat="1" ht="12" customHeight="1">
      <c r="A69" s="333">
        <f>A68+1</f>
        <v>2</v>
      </c>
      <c r="B69" s="334">
        <v>18</v>
      </c>
      <c r="C69" s="335" t="s">
        <v>144</v>
      </c>
      <c r="D69" s="336">
        <f>S69+V69+Y69+AB69</f>
        <v>0.023125</v>
      </c>
      <c r="E69" s="337">
        <f>IF(D70&gt;D69,D70-D69,"")</f>
        <v>0.006828703703703705</v>
      </c>
      <c r="F69" s="337">
        <f>D69-$D$68</f>
        <v>0.0027777777777777783</v>
      </c>
      <c r="G69" s="338">
        <f>T69+W69+Z69+AC69</f>
        <v>6.255</v>
      </c>
      <c r="H69" s="339">
        <f t="shared" si="1"/>
        <v>0.0036970423661071145</v>
      </c>
      <c r="I69" s="340">
        <v>3</v>
      </c>
      <c r="J69" s="341">
        <v>2</v>
      </c>
      <c r="K69" s="342">
        <v>2</v>
      </c>
      <c r="L69" s="342"/>
      <c r="M69" s="343"/>
      <c r="N69" s="335" t="s">
        <v>142</v>
      </c>
      <c r="O69" s="335" t="s">
        <v>38</v>
      </c>
      <c r="P69" s="335">
        <v>2004</v>
      </c>
      <c r="Q69" s="335" t="s">
        <v>38</v>
      </c>
      <c r="R69" s="344" t="s">
        <v>145</v>
      </c>
      <c r="S69" s="345">
        <v>0.007766203703703703</v>
      </c>
      <c r="T69" s="346">
        <v>2.085</v>
      </c>
      <c r="U69" s="347">
        <f>S69/T69</f>
        <v>0.0037247979394262366</v>
      </c>
      <c r="V69" s="345">
        <v>0.007488425925925926</v>
      </c>
      <c r="W69" s="346">
        <v>2.085</v>
      </c>
      <c r="X69" s="347">
        <f t="shared" si="2"/>
        <v>0.0035915711874944492</v>
      </c>
      <c r="Y69" s="348">
        <v>0.007870370370370371</v>
      </c>
      <c r="Z69" s="346">
        <v>2.085</v>
      </c>
      <c r="AA69" s="327">
        <f t="shared" si="3"/>
        <v>0.003774757971400658</v>
      </c>
      <c r="AB69" s="349"/>
      <c r="AC69" s="350"/>
      <c r="AD69" s="351" t="e">
        <f t="shared" si="4"/>
        <v>#DIV/0!</v>
      </c>
      <c r="AE69" s="352"/>
      <c r="AF69" s="353"/>
      <c r="AG69" s="327" t="e">
        <f t="shared" si="5"/>
        <v>#DIV/0!</v>
      </c>
      <c r="AH69" s="354"/>
      <c r="AI69" s="355"/>
      <c r="AJ69" s="608"/>
      <c r="AK69" s="331"/>
      <c r="AL69" s="331"/>
      <c r="AM69" s="331"/>
      <c r="AN69" s="331"/>
      <c r="AO69" s="331"/>
      <c r="AP69" s="331"/>
      <c r="AQ69" s="332"/>
      <c r="AR69" s="332"/>
      <c r="AS69" s="332"/>
      <c r="AT69" s="332"/>
      <c r="AU69" s="332"/>
      <c r="AV69" s="332"/>
      <c r="AW69" s="332"/>
      <c r="AX69" s="332"/>
      <c r="AY69" s="332"/>
      <c r="AZ69" s="332"/>
      <c r="BA69" s="332"/>
      <c r="BB69" s="332"/>
      <c r="BC69" s="332"/>
      <c r="BD69" s="332"/>
      <c r="BE69" s="332"/>
      <c r="BF69" s="332"/>
      <c r="BG69" s="332"/>
      <c r="BH69" s="332"/>
      <c r="BI69" s="332"/>
      <c r="BJ69" s="332"/>
      <c r="BK69" s="332"/>
      <c r="BL69" s="332"/>
      <c r="BM69" s="332"/>
      <c r="BN69" s="332"/>
      <c r="BO69" s="332"/>
      <c r="BP69" s="332"/>
      <c r="BQ69" s="332"/>
    </row>
    <row r="70" spans="1:42" s="365" customFormat="1" ht="12" customHeight="1">
      <c r="A70" s="314">
        <f>A69+1</f>
        <v>3</v>
      </c>
      <c r="B70" s="334">
        <v>38</v>
      </c>
      <c r="C70" s="315" t="s">
        <v>146</v>
      </c>
      <c r="D70" s="357">
        <f>S70+V70+Y70+AB70</f>
        <v>0.029953703703703705</v>
      </c>
      <c r="E70" s="337">
        <f>IF(D71&gt;D70,D71-D70,"")</f>
      </c>
      <c r="F70" s="337">
        <f>D70-$D$68</f>
        <v>0.009606481481481483</v>
      </c>
      <c r="G70" s="358">
        <f>T70+W70+Z70+AC70</f>
        <v>6.255</v>
      </c>
      <c r="H70" s="359">
        <f t="shared" si="1"/>
        <v>0.004788761583325932</v>
      </c>
      <c r="I70" s="320">
        <v>2</v>
      </c>
      <c r="J70" s="321">
        <v>4</v>
      </c>
      <c r="K70" s="322">
        <v>3</v>
      </c>
      <c r="L70" s="322"/>
      <c r="M70" s="323"/>
      <c r="N70" s="315" t="s">
        <v>142</v>
      </c>
      <c r="O70" s="315" t="s">
        <v>38</v>
      </c>
      <c r="P70" s="315">
        <v>2003</v>
      </c>
      <c r="Q70" s="315" t="s">
        <v>38</v>
      </c>
      <c r="R70" s="324" t="s">
        <v>71</v>
      </c>
      <c r="S70" s="325">
        <v>0.007662037037037037</v>
      </c>
      <c r="T70" s="326">
        <v>2.085</v>
      </c>
      <c r="U70" s="327">
        <f>S70/T70</f>
        <v>0.003674837907451816</v>
      </c>
      <c r="V70" s="325">
        <v>0.01386574074074074</v>
      </c>
      <c r="W70" s="326">
        <v>2.085</v>
      </c>
      <c r="X70" s="327">
        <f t="shared" si="2"/>
        <v>0.006650235367261745</v>
      </c>
      <c r="Y70" s="348">
        <v>0.008425925925925925</v>
      </c>
      <c r="Z70" s="326">
        <v>2.085</v>
      </c>
      <c r="AA70" s="327">
        <f t="shared" si="3"/>
        <v>0.004041211475264233</v>
      </c>
      <c r="AB70" s="360"/>
      <c r="AC70" s="361"/>
      <c r="AD70" s="347" t="e">
        <f t="shared" si="4"/>
        <v>#DIV/0!</v>
      </c>
      <c r="AE70" s="345"/>
      <c r="AF70" s="362"/>
      <c r="AG70" s="327" t="e">
        <f t="shared" si="5"/>
        <v>#DIV/0!</v>
      </c>
      <c r="AH70" s="363"/>
      <c r="AI70" s="330"/>
      <c r="AJ70" s="607"/>
      <c r="AK70" s="364"/>
      <c r="AL70" s="364"/>
      <c r="AM70" s="364"/>
      <c r="AN70" s="364"/>
      <c r="AO70" s="364"/>
      <c r="AP70" s="364"/>
    </row>
    <row r="71" spans="1:69" s="389" customFormat="1" ht="12" customHeight="1" thickBot="1">
      <c r="A71" s="366">
        <f>A70+1</f>
        <v>4</v>
      </c>
      <c r="B71" s="367">
        <v>59</v>
      </c>
      <c r="C71" s="368" t="s">
        <v>147</v>
      </c>
      <c r="D71" s="369">
        <f>S71+V71+Y71+AB71</f>
        <v>0.021527777777777778</v>
      </c>
      <c r="E71" s="370"/>
      <c r="F71" s="371"/>
      <c r="G71" s="372">
        <f>T71+W71+Z71+AC71</f>
        <v>4.17</v>
      </c>
      <c r="H71" s="373">
        <f t="shared" si="1"/>
        <v>0.005162536637356782</v>
      </c>
      <c r="I71" s="374"/>
      <c r="J71" s="375">
        <v>3</v>
      </c>
      <c r="K71" s="376">
        <v>4</v>
      </c>
      <c r="L71" s="376"/>
      <c r="M71" s="377"/>
      <c r="N71" s="378" t="s">
        <v>142</v>
      </c>
      <c r="O71" s="378" t="s">
        <v>38</v>
      </c>
      <c r="P71" s="378">
        <v>2005</v>
      </c>
      <c r="Q71" s="378" t="s">
        <v>38</v>
      </c>
      <c r="R71" s="379" t="s">
        <v>49</v>
      </c>
      <c r="S71" s="380"/>
      <c r="T71" s="381"/>
      <c r="U71" s="351"/>
      <c r="V71" s="382">
        <v>0.010868055555555556</v>
      </c>
      <c r="W71" s="383">
        <v>2.085</v>
      </c>
      <c r="X71" s="384">
        <f t="shared" si="2"/>
        <v>0.005212496669331202</v>
      </c>
      <c r="Y71" s="385">
        <v>0.010659722222222221</v>
      </c>
      <c r="Z71" s="383">
        <v>2.085</v>
      </c>
      <c r="AA71" s="384">
        <f t="shared" si="3"/>
        <v>0.00511257660538236</v>
      </c>
      <c r="AB71" s="382"/>
      <c r="AC71" s="386"/>
      <c r="AD71" s="384" t="e">
        <f t="shared" si="4"/>
        <v>#DIV/0!</v>
      </c>
      <c r="AE71" s="382"/>
      <c r="AF71" s="383"/>
      <c r="AG71" s="384" t="e">
        <f t="shared" si="5"/>
        <v>#DIV/0!</v>
      </c>
      <c r="AH71" s="387"/>
      <c r="AI71" s="388"/>
      <c r="AJ71" s="609"/>
      <c r="AK71" s="364"/>
      <c r="AL71" s="610"/>
      <c r="AM71" s="364"/>
      <c r="AN71" s="364"/>
      <c r="AO71" s="364"/>
      <c r="AP71" s="364"/>
      <c r="AQ71" s="364"/>
      <c r="AR71" s="364"/>
      <c r="AS71" s="365"/>
      <c r="AT71" s="365"/>
      <c r="AU71" s="365"/>
      <c r="AV71" s="365"/>
      <c r="AW71" s="365"/>
      <c r="AX71" s="365"/>
      <c r="AY71" s="365"/>
      <c r="AZ71" s="365"/>
      <c r="BA71" s="365"/>
      <c r="BB71" s="365"/>
      <c r="BC71" s="365"/>
      <c r="BD71" s="365"/>
      <c r="BE71" s="365"/>
      <c r="BF71" s="365"/>
      <c r="BG71" s="365"/>
      <c r="BH71" s="365"/>
      <c r="BI71" s="365"/>
      <c r="BJ71" s="365"/>
      <c r="BK71" s="365"/>
      <c r="BL71" s="365"/>
      <c r="BM71" s="365"/>
      <c r="BN71" s="365"/>
      <c r="BO71" s="365"/>
      <c r="BP71" s="365"/>
      <c r="BQ71" s="365"/>
    </row>
    <row r="72" spans="1:50" ht="15">
      <c r="A72" s="390"/>
      <c r="B72" s="391"/>
      <c r="C72" s="392"/>
      <c r="D72" s="393">
        <f>SUM(D4:D56)</f>
        <v>4.362627314814816</v>
      </c>
      <c r="E72" s="394"/>
      <c r="F72" s="394"/>
      <c r="G72" s="395">
        <f>SUM(G4:G56)</f>
        <v>1310</v>
      </c>
      <c r="H72" s="396">
        <f t="shared" si="1"/>
        <v>0.003330249858637264</v>
      </c>
      <c r="I72" s="392"/>
      <c r="J72" s="397"/>
      <c r="K72" s="392"/>
      <c r="L72" s="392"/>
      <c r="M72" s="392"/>
      <c r="N72" s="392"/>
      <c r="O72" s="392"/>
      <c r="P72" s="392"/>
      <c r="Q72" s="392"/>
      <c r="R72" s="398"/>
      <c r="S72" s="393">
        <f>SUM(S4:S56)</f>
        <v>1.5285185185185182</v>
      </c>
      <c r="T72" s="395">
        <f>SUM(T4:T56)</f>
        <v>450</v>
      </c>
      <c r="U72" s="399">
        <f>S72/T72</f>
        <v>0.00339670781893004</v>
      </c>
      <c r="V72" s="393">
        <f>SUM(V4:V56)</f>
        <v>1.4206365740740743</v>
      </c>
      <c r="W72" s="395">
        <f>SUM(W4:W56)</f>
        <v>430</v>
      </c>
      <c r="X72" s="399">
        <f t="shared" si="2"/>
        <v>0.0033038059862187776</v>
      </c>
      <c r="Y72" s="393">
        <f>SUM(Y4:Y56)</f>
        <v>1.4134722222222222</v>
      </c>
      <c r="Z72" s="395">
        <f>SUM(Z4:Z56)</f>
        <v>430</v>
      </c>
      <c r="AA72" s="399">
        <f t="shared" si="3"/>
        <v>0.0032871447028423773</v>
      </c>
      <c r="AB72" s="393">
        <f>SUM(AB4:AB56)</f>
        <v>0</v>
      </c>
      <c r="AC72" s="395">
        <f>SUM(AC4:AC56)</f>
        <v>0</v>
      </c>
      <c r="AD72" s="399" t="e">
        <f t="shared" si="4"/>
        <v>#DIV/0!</v>
      </c>
      <c r="AE72" s="393">
        <f>SUM(AE4:AE56)</f>
        <v>0</v>
      </c>
      <c r="AF72" s="395">
        <f>SUM(AF4:AF56)</f>
        <v>0</v>
      </c>
      <c r="AG72" s="399" t="e">
        <f t="shared" si="5"/>
        <v>#DIV/0!</v>
      </c>
      <c r="AJ72" s="401"/>
      <c r="AS72" s="12"/>
      <c r="AT72" s="12"/>
      <c r="AU72" s="12"/>
      <c r="AV72" s="12"/>
      <c r="AW72" s="12"/>
      <c r="AX72" s="12"/>
    </row>
    <row r="73" spans="1:50" ht="15">
      <c r="A73" s="390"/>
      <c r="B73" s="391"/>
      <c r="C73" s="392"/>
      <c r="D73" s="402">
        <f>SUM(D57:D67)</f>
        <v>0.7331712962962963</v>
      </c>
      <c r="E73" s="403"/>
      <c r="F73" s="403"/>
      <c r="G73" s="404">
        <f>SUM(G57:G67)</f>
        <v>120</v>
      </c>
      <c r="H73" s="405">
        <f t="shared" si="1"/>
        <v>0.006109760802469136</v>
      </c>
      <c r="I73" s="392"/>
      <c r="J73" s="397"/>
      <c r="K73" s="392"/>
      <c r="L73" s="392"/>
      <c r="M73" s="392"/>
      <c r="N73" s="392"/>
      <c r="O73" s="392"/>
      <c r="P73" s="392"/>
      <c r="Q73" s="392"/>
      <c r="R73" s="398"/>
      <c r="S73" s="402">
        <f>SUM(S57:S67)</f>
        <v>0.22434027777777776</v>
      </c>
      <c r="T73" s="404">
        <f>SUM(T57:T67)</f>
        <v>35</v>
      </c>
      <c r="U73" s="406">
        <f>S73/T73</f>
        <v>0.006409722222222222</v>
      </c>
      <c r="V73" s="402">
        <f>SUM(V57:V67)</f>
        <v>0.3020717592592592</v>
      </c>
      <c r="W73" s="404">
        <f>SUM(W57:W67)</f>
        <v>50</v>
      </c>
      <c r="X73" s="406">
        <f t="shared" si="2"/>
        <v>0.006041435185185184</v>
      </c>
      <c r="Y73" s="402">
        <f>SUM(Y57:Y67)</f>
        <v>0.20675925925925925</v>
      </c>
      <c r="Z73" s="404">
        <f>SUM(Z57:Z67)</f>
        <v>35</v>
      </c>
      <c r="AA73" s="406">
        <f t="shared" si="3"/>
        <v>0.005907407407407407</v>
      </c>
      <c r="AB73" s="402">
        <f>SUM(AB57:AB67)</f>
        <v>0</v>
      </c>
      <c r="AC73" s="404">
        <f>SUM(AC57:AC67)</f>
        <v>0</v>
      </c>
      <c r="AD73" s="406" t="e">
        <f t="shared" si="4"/>
        <v>#DIV/0!</v>
      </c>
      <c r="AE73" s="402">
        <f>SUM(AE57:AE67)</f>
        <v>0</v>
      </c>
      <c r="AF73" s="404">
        <f>SUM(AF57:AF67)</f>
        <v>0</v>
      </c>
      <c r="AG73" s="406" t="e">
        <f t="shared" si="5"/>
        <v>#DIV/0!</v>
      </c>
      <c r="AJ73" s="401"/>
      <c r="AS73" s="12"/>
      <c r="AT73" s="12"/>
      <c r="AU73" s="12"/>
      <c r="AV73" s="12"/>
      <c r="AW73" s="12"/>
      <c r="AX73" s="12"/>
    </row>
    <row r="74" spans="1:50" ht="15.75" thickBot="1">
      <c r="A74" s="390"/>
      <c r="B74" s="391"/>
      <c r="C74" s="392"/>
      <c r="D74" s="407">
        <f>SUM(D68:D71)</f>
        <v>0.0949537037037037</v>
      </c>
      <c r="E74" s="408"/>
      <c r="F74" s="408"/>
      <c r="G74" s="409">
        <f>SUM(G68:G71)</f>
        <v>22.935000000000002</v>
      </c>
      <c r="H74" s="410">
        <f t="shared" si="1"/>
        <v>0.0041401222456378325</v>
      </c>
      <c r="P74" s="392"/>
      <c r="Q74" s="392"/>
      <c r="R74" s="398"/>
      <c r="S74" s="407">
        <f>SUM(S68:S71)</f>
        <v>0.022118055555555554</v>
      </c>
      <c r="T74" s="409">
        <f>SUM(T68:T71)</f>
        <v>6.255</v>
      </c>
      <c r="U74" s="412">
        <f>S74/T74</f>
        <v>0.0035360600408562036</v>
      </c>
      <c r="V74" s="407">
        <f>SUM(V68:V71)</f>
        <v>0.03898148148148148</v>
      </c>
      <c r="W74" s="409">
        <f>SUM(W68:W71)</f>
        <v>8.34</v>
      </c>
      <c r="X74" s="412">
        <f t="shared" si="2"/>
        <v>0.004674038546940225</v>
      </c>
      <c r="Y74" s="407">
        <f>SUM(Y68:Y71)</f>
        <v>0.03385416666666667</v>
      </c>
      <c r="Z74" s="409">
        <f>SUM(Z68:Z71)</f>
        <v>8.34</v>
      </c>
      <c r="AA74" s="412">
        <f t="shared" si="3"/>
        <v>0.004059252597921663</v>
      </c>
      <c r="AB74" s="407">
        <f>SUM(AB68:AB71)</f>
        <v>0</v>
      </c>
      <c r="AC74" s="409">
        <f>SUM(AC68:AC71)</f>
        <v>0</v>
      </c>
      <c r="AD74" s="412" t="e">
        <f t="shared" si="4"/>
        <v>#DIV/0!</v>
      </c>
      <c r="AE74" s="407">
        <f>SUM(AE68:AE71)</f>
        <v>0</v>
      </c>
      <c r="AF74" s="409">
        <f>SUM(AF68:AF71)</f>
        <v>0</v>
      </c>
      <c r="AG74" s="412" t="e">
        <f t="shared" si="5"/>
        <v>#DIV/0!</v>
      </c>
      <c r="AJ74" s="401"/>
      <c r="AS74" s="12"/>
      <c r="AT74" s="12"/>
      <c r="AU74" s="12"/>
      <c r="AV74" s="12"/>
      <c r="AW74" s="12"/>
      <c r="AX74" s="12"/>
    </row>
    <row r="75" spans="1:50" ht="15.75" thickBot="1">
      <c r="A75" s="390"/>
      <c r="B75" s="391"/>
      <c r="C75" s="413" t="s">
        <v>148</v>
      </c>
      <c r="D75" s="414"/>
      <c r="E75" s="415" t="s">
        <v>149</v>
      </c>
      <c r="F75" s="13"/>
      <c r="G75" s="13"/>
      <c r="H75" s="416" t="s">
        <v>150</v>
      </c>
      <c r="I75" s="417">
        <v>55</v>
      </c>
      <c r="J75" s="418">
        <v>57</v>
      </c>
      <c r="K75" s="419">
        <v>54</v>
      </c>
      <c r="L75" s="419"/>
      <c r="M75" s="420"/>
      <c r="N75" s="421">
        <f>SUM(I75:M75)</f>
        <v>166</v>
      </c>
      <c r="O75" s="422" t="s">
        <v>151</v>
      </c>
      <c r="P75" s="392"/>
      <c r="Q75" s="392"/>
      <c r="R75" s="398"/>
      <c r="S75" s="14"/>
      <c r="T75" s="423">
        <f>T72+T73+T74</f>
        <v>491.255</v>
      </c>
      <c r="U75" s="14"/>
      <c r="V75" s="14"/>
      <c r="W75" s="423">
        <f>W72+W73+W74</f>
        <v>488.34</v>
      </c>
      <c r="X75" s="14"/>
      <c r="Y75" s="14"/>
      <c r="Z75" s="423">
        <f>Z72+Z73+Z74</f>
        <v>473.34</v>
      </c>
      <c r="AA75" s="14"/>
      <c r="AB75" s="14"/>
      <c r="AC75" s="423">
        <f>AC72+AC73+AC74</f>
        <v>0</v>
      </c>
      <c r="AD75" s="14"/>
      <c r="AE75" s="14"/>
      <c r="AF75" s="423">
        <f>AF72+AF73+AF74</f>
        <v>0</v>
      </c>
      <c r="AG75" s="14"/>
      <c r="AJ75" s="401"/>
      <c r="AS75" s="12"/>
      <c r="AT75" s="12"/>
      <c r="AU75" s="12"/>
      <c r="AV75" s="12"/>
      <c r="AW75" s="12"/>
      <c r="AX75" s="12"/>
    </row>
    <row r="76" spans="1:50" ht="15">
      <c r="A76" s="390"/>
      <c r="B76" s="391"/>
      <c r="D76" s="424"/>
      <c r="E76" s="425"/>
      <c r="F76" s="426"/>
      <c r="G76" s="427"/>
      <c r="H76" s="428" t="s">
        <v>152</v>
      </c>
      <c r="I76" s="429">
        <v>10</v>
      </c>
      <c r="J76" s="429">
        <v>13</v>
      </c>
      <c r="K76" s="429">
        <v>9</v>
      </c>
      <c r="L76" s="429"/>
      <c r="M76" s="430"/>
      <c r="N76" s="431">
        <f>SUM(I76:M76)</f>
        <v>32</v>
      </c>
      <c r="O76" s="432" t="s">
        <v>153</v>
      </c>
      <c r="P76" s="392"/>
      <c r="Q76" s="392"/>
      <c r="R76" s="398"/>
      <c r="S76" s="433"/>
      <c r="T76" s="434"/>
      <c r="U76" s="435"/>
      <c r="V76" s="433"/>
      <c r="W76" s="434"/>
      <c r="X76" s="435"/>
      <c r="Y76" s="433"/>
      <c r="Z76" s="434"/>
      <c r="AA76" s="435"/>
      <c r="AB76" s="436"/>
      <c r="AC76" s="437"/>
      <c r="AD76" s="438"/>
      <c r="AE76" s="433"/>
      <c r="AF76" s="433"/>
      <c r="AG76" s="435"/>
      <c r="AJ76" s="401"/>
      <c r="AS76" s="12"/>
      <c r="AT76" s="12"/>
      <c r="AU76" s="12"/>
      <c r="AV76" s="12"/>
      <c r="AW76" s="12"/>
      <c r="AX76" s="12"/>
    </row>
    <row r="77" spans="1:50" ht="15">
      <c r="A77" s="390"/>
      <c r="B77" s="391"/>
      <c r="D77" s="424"/>
      <c r="E77" s="439"/>
      <c r="F77" s="440"/>
      <c r="G77" s="441"/>
      <c r="H77" s="442" t="s">
        <v>154</v>
      </c>
      <c r="I77" s="443">
        <v>7</v>
      </c>
      <c r="J77" s="443">
        <v>10</v>
      </c>
      <c r="K77" s="443">
        <v>7</v>
      </c>
      <c r="L77" s="443"/>
      <c r="M77" s="444"/>
      <c r="N77" s="445">
        <f>SUM(I77:M77)</f>
        <v>24</v>
      </c>
      <c r="O77" s="446"/>
      <c r="P77" s="392"/>
      <c r="Q77" s="392"/>
      <c r="R77" s="398"/>
      <c r="S77" s="433"/>
      <c r="T77" s="434"/>
      <c r="U77" s="435"/>
      <c r="V77" s="433"/>
      <c r="W77" s="434"/>
      <c r="X77" s="435"/>
      <c r="Y77" s="433"/>
      <c r="Z77" s="434"/>
      <c r="AA77" s="435"/>
      <c r="AB77" s="436"/>
      <c r="AC77" s="437"/>
      <c r="AD77" s="438"/>
      <c r="AE77" s="433"/>
      <c r="AF77" s="433"/>
      <c r="AG77" s="435"/>
      <c r="AJ77" s="401"/>
      <c r="AS77" s="12"/>
      <c r="AT77" s="12"/>
      <c r="AU77" s="12"/>
      <c r="AV77" s="12"/>
      <c r="AW77" s="12"/>
      <c r="AX77" s="12"/>
    </row>
    <row r="78" spans="1:50" ht="15">
      <c r="A78" s="390"/>
      <c r="B78" s="391"/>
      <c r="D78" s="424"/>
      <c r="E78" s="447"/>
      <c r="F78" s="448"/>
      <c r="G78" s="449"/>
      <c r="H78" s="450" t="s">
        <v>155</v>
      </c>
      <c r="I78" s="451">
        <v>3</v>
      </c>
      <c r="J78" s="451">
        <v>4</v>
      </c>
      <c r="K78" s="451">
        <v>3</v>
      </c>
      <c r="L78" s="451"/>
      <c r="M78" s="452"/>
      <c r="N78" s="453">
        <f>SUM(I78:M78)</f>
        <v>10</v>
      </c>
      <c r="O78" s="446"/>
      <c r="P78" s="392"/>
      <c r="Q78" s="392"/>
      <c r="R78" s="398"/>
      <c r="S78" s="433"/>
      <c r="T78" s="434"/>
      <c r="U78" s="435"/>
      <c r="V78" s="433"/>
      <c r="W78" s="434"/>
      <c r="X78" s="435"/>
      <c r="Y78" s="433"/>
      <c r="Z78" s="434"/>
      <c r="AA78" s="435"/>
      <c r="AB78" s="436"/>
      <c r="AC78" s="437"/>
      <c r="AD78" s="438"/>
      <c r="AE78" s="454"/>
      <c r="AF78" s="454"/>
      <c r="AG78" s="435"/>
      <c r="AJ78" s="401"/>
      <c r="AS78" s="12"/>
      <c r="AT78" s="12"/>
      <c r="AU78" s="12"/>
      <c r="AV78" s="12"/>
      <c r="AW78" s="12"/>
      <c r="AX78" s="12"/>
    </row>
    <row r="79" spans="1:50" ht="15">
      <c r="A79" s="390"/>
      <c r="B79" s="391"/>
      <c r="C79" s="392"/>
      <c r="D79" s="424"/>
      <c r="E79" s="455"/>
      <c r="F79" s="456"/>
      <c r="G79" s="457"/>
      <c r="H79" s="458" t="s">
        <v>156</v>
      </c>
      <c r="I79" s="459">
        <f>T75</f>
        <v>491.255</v>
      </c>
      <c r="J79" s="459">
        <f>W75</f>
        <v>488.34</v>
      </c>
      <c r="K79" s="459">
        <f>Z75</f>
        <v>473.34</v>
      </c>
      <c r="L79" s="460">
        <f>AC75</f>
        <v>0</v>
      </c>
      <c r="M79" s="461">
        <f>AF75</f>
        <v>0</v>
      </c>
      <c r="N79" s="462">
        <f>SUM(I79:M79)</f>
        <v>1452.935</v>
      </c>
      <c r="O79" s="463"/>
      <c r="P79" s="392"/>
      <c r="Q79" s="392"/>
      <c r="R79" s="398"/>
      <c r="S79" s="433"/>
      <c r="T79" s="434"/>
      <c r="U79" s="435"/>
      <c r="V79" s="433"/>
      <c r="W79" s="434"/>
      <c r="X79" s="435"/>
      <c r="Y79" s="433"/>
      <c r="Z79" s="434"/>
      <c r="AA79" s="435"/>
      <c r="AB79" s="436"/>
      <c r="AC79" s="437"/>
      <c r="AD79" s="438"/>
      <c r="AE79" s="433"/>
      <c r="AF79" s="433"/>
      <c r="AG79" s="435"/>
      <c r="AJ79" s="401"/>
      <c r="AS79" s="12"/>
      <c r="AT79" s="12"/>
      <c r="AU79" s="12"/>
      <c r="AV79" s="12"/>
      <c r="AW79" s="12"/>
      <c r="AX79" s="12"/>
    </row>
    <row r="80" spans="1:50" ht="15">
      <c r="A80" s="390"/>
      <c r="B80" s="391"/>
      <c r="C80" s="392"/>
      <c r="D80" s="424"/>
      <c r="E80" s="455"/>
      <c r="F80" s="456"/>
      <c r="G80" s="457"/>
      <c r="H80" s="458" t="s">
        <v>157</v>
      </c>
      <c r="I80" s="464">
        <v>0.2034722222222222</v>
      </c>
      <c r="J80" s="464">
        <v>0.19791666666666666</v>
      </c>
      <c r="K80" s="464">
        <v>0.19722222222222222</v>
      </c>
      <c r="L80" s="464"/>
      <c r="M80" s="464"/>
      <c r="N80" s="465">
        <v>0.19999999999999998</v>
      </c>
      <c r="P80" s="392"/>
      <c r="Q80" s="392"/>
      <c r="R80" s="398"/>
      <c r="S80" s="433"/>
      <c r="T80" s="434"/>
      <c r="U80" s="435"/>
      <c r="V80" s="433"/>
      <c r="W80" s="434"/>
      <c r="X80" s="435"/>
      <c r="Y80" s="433"/>
      <c r="Z80" s="434"/>
      <c r="AA80" s="435"/>
      <c r="AB80" s="436"/>
      <c r="AC80" s="437"/>
      <c r="AD80" s="438"/>
      <c r="AE80" s="433"/>
      <c r="AF80" s="466"/>
      <c r="AG80" s="435"/>
      <c r="AJ80" s="401"/>
      <c r="AS80" s="12"/>
      <c r="AT80" s="12"/>
      <c r="AU80" s="12"/>
      <c r="AV80" s="12"/>
      <c r="AW80" s="12"/>
      <c r="AX80" s="12"/>
    </row>
    <row r="81" spans="1:50" ht="15">
      <c r="A81" s="390"/>
      <c r="B81" s="391"/>
      <c r="C81" s="392"/>
      <c r="D81" s="424"/>
      <c r="E81" s="467"/>
      <c r="F81" s="468"/>
      <c r="G81" s="469"/>
      <c r="H81" s="470" t="s">
        <v>158</v>
      </c>
      <c r="I81" s="471">
        <v>0.3847222222222222</v>
      </c>
      <c r="J81" s="471">
        <v>0.3625</v>
      </c>
      <c r="K81" s="471">
        <v>0.3541666666666667</v>
      </c>
      <c r="L81" s="471"/>
      <c r="M81" s="471"/>
      <c r="N81" s="472">
        <v>0.3666666666666667</v>
      </c>
      <c r="P81" s="392"/>
      <c r="Q81" s="392"/>
      <c r="R81" s="398"/>
      <c r="S81" s="433"/>
      <c r="T81" s="434"/>
      <c r="U81" s="435"/>
      <c r="V81" s="433"/>
      <c r="W81" s="434"/>
      <c r="X81" s="435"/>
      <c r="Y81" s="433"/>
      <c r="Z81" s="434"/>
      <c r="AA81" s="435"/>
      <c r="AB81" s="436"/>
      <c r="AC81" s="437"/>
      <c r="AD81" s="438"/>
      <c r="AE81" s="433"/>
      <c r="AF81" s="466"/>
      <c r="AG81" s="435"/>
      <c r="AJ81" s="401"/>
      <c r="AS81" s="12"/>
      <c r="AT81" s="12"/>
      <c r="AU81" s="12"/>
      <c r="AV81" s="12"/>
      <c r="AW81" s="12"/>
      <c r="AX81" s="12"/>
    </row>
    <row r="82" spans="1:50" ht="15">
      <c r="A82" s="390"/>
      <c r="B82" s="391"/>
      <c r="C82" s="392"/>
      <c r="D82" s="424"/>
      <c r="E82" s="473"/>
      <c r="F82" s="474"/>
      <c r="G82" s="475"/>
      <c r="H82" s="450" t="s">
        <v>159</v>
      </c>
      <c r="I82" s="476">
        <v>0.2125</v>
      </c>
      <c r="J82" s="476">
        <v>0.28055555555555556</v>
      </c>
      <c r="K82" s="476">
        <v>0.24375</v>
      </c>
      <c r="L82" s="476"/>
      <c r="M82" s="477"/>
      <c r="N82" s="478">
        <v>0.24861111111111112</v>
      </c>
      <c r="P82" s="392"/>
      <c r="Q82" s="392"/>
      <c r="R82" s="398"/>
      <c r="S82" s="433"/>
      <c r="T82" s="434"/>
      <c r="U82" s="435"/>
      <c r="V82" s="433"/>
      <c r="W82" s="434"/>
      <c r="X82" s="435"/>
      <c r="Y82" s="433"/>
      <c r="Z82" s="434"/>
      <c r="AA82" s="435"/>
      <c r="AB82" s="436"/>
      <c r="AC82" s="437"/>
      <c r="AD82" s="438"/>
      <c r="AE82" s="433"/>
      <c r="AF82" s="466"/>
      <c r="AG82" s="435"/>
      <c r="AJ82" s="401"/>
      <c r="AS82" s="12"/>
      <c r="AT82" s="12"/>
      <c r="AU82" s="12"/>
      <c r="AV82" s="12"/>
      <c r="AW82" s="12"/>
      <c r="AX82" s="12"/>
    </row>
    <row r="83" spans="1:50" ht="15">
      <c r="A83" s="390"/>
      <c r="B83" s="391"/>
      <c r="C83" s="392"/>
      <c r="D83" s="424"/>
      <c r="E83" s="455"/>
      <c r="F83" s="456"/>
      <c r="G83" s="457"/>
      <c r="H83" s="458" t="s">
        <v>160</v>
      </c>
      <c r="I83" s="479"/>
      <c r="J83" s="479">
        <v>9</v>
      </c>
      <c r="K83" s="479">
        <v>3</v>
      </c>
      <c r="L83" s="479"/>
      <c r="M83" s="480"/>
      <c r="N83" s="481">
        <f>SUM(I83:M83)</f>
        <v>12</v>
      </c>
      <c r="P83" s="392"/>
      <c r="Q83" s="392"/>
      <c r="R83" s="398"/>
      <c r="S83" s="433"/>
      <c r="T83" s="434"/>
      <c r="U83" s="435"/>
      <c r="V83" s="433"/>
      <c r="W83" s="434"/>
      <c r="X83" s="435"/>
      <c r="Y83" s="433"/>
      <c r="Z83" s="434"/>
      <c r="AA83" s="435"/>
      <c r="AB83" s="436"/>
      <c r="AC83" s="437"/>
      <c r="AD83" s="438"/>
      <c r="AE83" s="433"/>
      <c r="AF83" s="466"/>
      <c r="AG83" s="435"/>
      <c r="AJ83" s="401"/>
      <c r="AS83" s="12"/>
      <c r="AT83" s="12"/>
      <c r="AU83" s="12"/>
      <c r="AV83" s="12"/>
      <c r="AW83" s="12"/>
      <c r="AX83" s="12"/>
    </row>
    <row r="84" spans="1:50" ht="15">
      <c r="A84" s="390"/>
      <c r="B84" s="391"/>
      <c r="C84" s="392"/>
      <c r="D84" s="424"/>
      <c r="E84" s="455"/>
      <c r="F84" s="456"/>
      <c r="G84" s="457"/>
      <c r="H84" s="458" t="s">
        <v>161</v>
      </c>
      <c r="I84" s="479">
        <v>0</v>
      </c>
      <c r="J84" s="479">
        <v>0</v>
      </c>
      <c r="K84" s="479"/>
      <c r="L84" s="479"/>
      <c r="M84" s="480"/>
      <c r="N84" s="481">
        <f>SUM(I84:M84)</f>
        <v>0</v>
      </c>
      <c r="P84" s="392"/>
      <c r="Q84" s="392"/>
      <c r="R84" s="398"/>
      <c r="S84" s="433"/>
      <c r="T84" s="434"/>
      <c r="U84" s="435"/>
      <c r="V84" s="433"/>
      <c r="W84" s="434"/>
      <c r="X84" s="435"/>
      <c r="Y84" s="433"/>
      <c r="Z84" s="434"/>
      <c r="AA84" s="435"/>
      <c r="AB84" s="436"/>
      <c r="AC84" s="437"/>
      <c r="AD84" s="438"/>
      <c r="AE84" s="433"/>
      <c r="AF84" s="466"/>
      <c r="AG84" s="435"/>
      <c r="AJ84" s="401"/>
      <c r="AS84" s="12"/>
      <c r="AT84" s="12"/>
      <c r="AU84" s="12"/>
      <c r="AV84" s="12"/>
      <c r="AW84" s="12"/>
      <c r="AX84" s="12"/>
    </row>
    <row r="85" spans="1:50" ht="15.75" hidden="1" thickBot="1">
      <c r="A85" s="390"/>
      <c r="B85" s="391"/>
      <c r="C85" s="392"/>
      <c r="D85" s="424"/>
      <c r="E85" s="482"/>
      <c r="F85" s="483"/>
      <c r="G85" s="484"/>
      <c r="H85" s="485" t="s">
        <v>162</v>
      </c>
      <c r="I85" s="486"/>
      <c r="J85" s="486"/>
      <c r="K85" s="486"/>
      <c r="L85" s="487"/>
      <c r="M85" s="488"/>
      <c r="N85" s="489">
        <v>0</v>
      </c>
      <c r="O85" s="490"/>
      <c r="P85" s="392"/>
      <c r="Q85" s="392"/>
      <c r="R85" s="398"/>
      <c r="S85" s="433"/>
      <c r="T85" s="434"/>
      <c r="U85" s="435"/>
      <c r="V85" s="433"/>
      <c r="W85" s="434"/>
      <c r="X85" s="435"/>
      <c r="Y85" s="433"/>
      <c r="Z85" s="434"/>
      <c r="AA85" s="435"/>
      <c r="AB85" s="436"/>
      <c r="AC85" s="437"/>
      <c r="AD85" s="438"/>
      <c r="AE85" s="433"/>
      <c r="AF85" s="466"/>
      <c r="AG85" s="435"/>
      <c r="AJ85" s="401"/>
      <c r="AS85" s="12"/>
      <c r="AT85" s="12"/>
      <c r="AU85" s="12"/>
      <c r="AV85" s="12"/>
      <c r="AW85" s="12"/>
      <c r="AX85" s="12"/>
    </row>
    <row r="86" spans="1:50" ht="15.75" thickBot="1">
      <c r="A86" s="390"/>
      <c r="B86" s="391"/>
      <c r="C86" s="392"/>
      <c r="D86" s="424"/>
      <c r="E86" s="491"/>
      <c r="F86" s="491"/>
      <c r="G86" s="492"/>
      <c r="H86" s="493"/>
      <c r="I86" s="494"/>
      <c r="J86" s="494"/>
      <c r="K86" s="494"/>
      <c r="L86" s="495"/>
      <c r="M86" s="494"/>
      <c r="N86" s="496"/>
      <c r="O86" s="490"/>
      <c r="P86" s="392"/>
      <c r="Q86" s="392"/>
      <c r="R86" s="398"/>
      <c r="S86" s="433"/>
      <c r="T86" s="434"/>
      <c r="U86" s="435"/>
      <c r="V86" s="433"/>
      <c r="W86" s="434"/>
      <c r="X86" s="435"/>
      <c r="Y86" s="433"/>
      <c r="Z86" s="434"/>
      <c r="AA86" s="435"/>
      <c r="AB86" s="436"/>
      <c r="AC86" s="437"/>
      <c r="AD86" s="438"/>
      <c r="AE86" s="433"/>
      <c r="AF86" s="466"/>
      <c r="AG86" s="435"/>
      <c r="AJ86" s="401"/>
      <c r="AS86" s="12"/>
      <c r="AT86" s="12"/>
      <c r="AU86" s="12"/>
      <c r="AV86" s="12"/>
      <c r="AW86" s="12"/>
      <c r="AX86" s="12"/>
    </row>
    <row r="87" spans="1:50" ht="15.75" thickBot="1">
      <c r="A87" s="390"/>
      <c r="B87" s="391"/>
      <c r="C87" s="392"/>
      <c r="D87" s="14"/>
      <c r="E87" s="497" t="s">
        <v>163</v>
      </c>
      <c r="F87" s="498"/>
      <c r="G87" s="498"/>
      <c r="H87" s="499" t="s">
        <v>164</v>
      </c>
      <c r="I87" s="417">
        <v>39</v>
      </c>
      <c r="J87" s="417">
        <v>43</v>
      </c>
      <c r="K87" s="419">
        <v>36</v>
      </c>
      <c r="L87" s="417">
        <v>48</v>
      </c>
      <c r="M87" s="420">
        <v>44</v>
      </c>
      <c r="N87" s="421">
        <v>210</v>
      </c>
      <c r="O87" s="422" t="s">
        <v>165</v>
      </c>
      <c r="P87" s="392"/>
      <c r="Q87" s="392"/>
      <c r="R87" s="398"/>
      <c r="S87" s="433"/>
      <c r="T87" s="434"/>
      <c r="U87" s="435"/>
      <c r="V87" s="433"/>
      <c r="W87" s="434"/>
      <c r="X87" s="435"/>
      <c r="Y87" s="433"/>
      <c r="Z87" s="434"/>
      <c r="AA87" s="435"/>
      <c r="AB87" s="436"/>
      <c r="AC87" s="437"/>
      <c r="AD87" s="438"/>
      <c r="AE87" s="433"/>
      <c r="AF87" s="466"/>
      <c r="AG87" s="435"/>
      <c r="AJ87" s="401"/>
      <c r="AS87" s="12"/>
      <c r="AT87" s="12"/>
      <c r="AU87" s="12"/>
      <c r="AV87" s="12"/>
      <c r="AW87" s="12"/>
      <c r="AX87" s="12"/>
    </row>
    <row r="88" spans="1:50" ht="15.75" thickBot="1">
      <c r="A88" s="390"/>
      <c r="B88" s="391"/>
      <c r="C88" s="413" t="s">
        <v>148</v>
      </c>
      <c r="D88" s="500"/>
      <c r="E88" s="425"/>
      <c r="F88" s="426"/>
      <c r="G88" s="427"/>
      <c r="H88" s="428" t="s">
        <v>166</v>
      </c>
      <c r="I88" s="429">
        <v>3</v>
      </c>
      <c r="J88" s="429">
        <v>7</v>
      </c>
      <c r="K88" s="429">
        <v>5</v>
      </c>
      <c r="L88" s="429">
        <v>8</v>
      </c>
      <c r="M88" s="430">
        <v>7</v>
      </c>
      <c r="N88" s="431">
        <v>30</v>
      </c>
      <c r="O88" s="6"/>
      <c r="P88" s="392"/>
      <c r="Q88" s="392"/>
      <c r="R88" s="398"/>
      <c r="S88" s="433"/>
      <c r="T88" s="434"/>
      <c r="U88" s="435"/>
      <c r="V88" s="433"/>
      <c r="W88" s="434"/>
      <c r="X88" s="435"/>
      <c r="Y88" s="433"/>
      <c r="Z88" s="434"/>
      <c r="AA88" s="435"/>
      <c r="AB88" s="436"/>
      <c r="AC88" s="437"/>
      <c r="AD88" s="438"/>
      <c r="AE88" s="433"/>
      <c r="AF88" s="466"/>
      <c r="AG88" s="435"/>
      <c r="AJ88" s="401"/>
      <c r="AS88" s="12"/>
      <c r="AT88" s="12"/>
      <c r="AU88" s="12"/>
      <c r="AV88" s="12"/>
      <c r="AW88" s="12"/>
      <c r="AX88" s="12"/>
    </row>
    <row r="89" spans="1:50" ht="15">
      <c r="A89" s="390"/>
      <c r="B89" s="391"/>
      <c r="D89" s="424"/>
      <c r="E89" s="447"/>
      <c r="F89" s="501"/>
      <c r="G89" s="502"/>
      <c r="H89" s="503" t="s">
        <v>167</v>
      </c>
      <c r="I89" s="504">
        <v>3</v>
      </c>
      <c r="J89" s="504">
        <v>4</v>
      </c>
      <c r="K89" s="504">
        <v>4</v>
      </c>
      <c r="L89" s="504">
        <v>3</v>
      </c>
      <c r="M89" s="505">
        <v>3</v>
      </c>
      <c r="N89" s="506">
        <v>17</v>
      </c>
      <c r="O89" s="446"/>
      <c r="P89" s="392"/>
      <c r="Q89" s="392"/>
      <c r="R89" s="398"/>
      <c r="S89" s="433"/>
      <c r="T89" s="434"/>
      <c r="U89" s="435"/>
      <c r="V89" s="433"/>
      <c r="W89" s="434"/>
      <c r="X89" s="435"/>
      <c r="Y89" s="433"/>
      <c r="Z89" s="434"/>
      <c r="AA89" s="435"/>
      <c r="AB89" s="436"/>
      <c r="AC89" s="437"/>
      <c r="AD89" s="438"/>
      <c r="AE89" s="433"/>
      <c r="AF89" s="466"/>
      <c r="AG89" s="435"/>
      <c r="AJ89" s="401"/>
      <c r="AS89" s="12"/>
      <c r="AT89" s="12"/>
      <c r="AU89" s="12"/>
      <c r="AV89" s="12"/>
      <c r="AW89" s="12"/>
      <c r="AX89" s="12"/>
    </row>
    <row r="90" spans="1:50" ht="15">
      <c r="A90" s="390"/>
      <c r="B90" s="391"/>
      <c r="D90" s="424"/>
      <c r="E90" s="455"/>
      <c r="F90" s="456"/>
      <c r="G90" s="457"/>
      <c r="H90" s="458" t="s">
        <v>168</v>
      </c>
      <c r="I90" s="459">
        <v>375</v>
      </c>
      <c r="J90" s="459">
        <v>394</v>
      </c>
      <c r="K90" s="459">
        <v>332</v>
      </c>
      <c r="L90" s="460">
        <v>549.068</v>
      </c>
      <c r="M90" s="461">
        <v>419.0725</v>
      </c>
      <c r="N90" s="462">
        <v>2069.1405</v>
      </c>
      <c r="O90" s="463"/>
      <c r="P90" s="392"/>
      <c r="Q90" s="392"/>
      <c r="R90" s="398"/>
      <c r="S90" s="433"/>
      <c r="T90" s="434"/>
      <c r="U90" s="435"/>
      <c r="V90" s="433"/>
      <c r="W90" s="434"/>
      <c r="X90" s="435"/>
      <c r="Y90" s="433"/>
      <c r="Z90" s="434"/>
      <c r="AA90" s="435"/>
      <c r="AB90" s="436"/>
      <c r="AC90" s="437"/>
      <c r="AD90" s="438"/>
      <c r="AE90" s="433"/>
      <c r="AF90" s="466"/>
      <c r="AG90" s="435"/>
      <c r="AJ90" s="401"/>
      <c r="AS90" s="12"/>
      <c r="AT90" s="12"/>
      <c r="AU90" s="12"/>
      <c r="AV90" s="12"/>
      <c r="AW90" s="12"/>
      <c r="AX90" s="12"/>
    </row>
    <row r="91" spans="1:50" ht="15">
      <c r="A91" s="390"/>
      <c r="B91" s="391"/>
      <c r="C91" s="392"/>
      <c r="D91" s="424"/>
      <c r="E91" s="455"/>
      <c r="F91" s="456"/>
      <c r="G91" s="457"/>
      <c r="H91" s="458" t="s">
        <v>157</v>
      </c>
      <c r="I91" s="464">
        <v>0.19722222222222222</v>
      </c>
      <c r="J91" s="464">
        <v>0.19930555555555554</v>
      </c>
      <c r="K91" s="464">
        <v>0.19305555555555554</v>
      </c>
      <c r="L91" s="464">
        <v>0.19999999999999998</v>
      </c>
      <c r="M91" s="464">
        <v>0.19722222222222222</v>
      </c>
      <c r="N91" s="465">
        <v>0.19791666666666666</v>
      </c>
      <c r="P91" s="392"/>
      <c r="Q91" s="392"/>
      <c r="R91" s="398"/>
      <c r="S91" s="433"/>
      <c r="T91" s="434"/>
      <c r="U91" s="435"/>
      <c r="V91" s="433"/>
      <c r="W91" s="434"/>
      <c r="X91" s="435"/>
      <c r="Y91" s="433"/>
      <c r="Z91" s="434"/>
      <c r="AA91" s="435"/>
      <c r="AB91" s="436"/>
      <c r="AC91" s="437"/>
      <c r="AD91" s="438"/>
      <c r="AE91" s="433"/>
      <c r="AF91" s="466"/>
      <c r="AG91" s="435"/>
      <c r="AJ91" s="401"/>
      <c r="AS91" s="12"/>
      <c r="AT91" s="12"/>
      <c r="AU91" s="12"/>
      <c r="AV91" s="12"/>
      <c r="AW91" s="12"/>
      <c r="AX91" s="12"/>
    </row>
    <row r="92" spans="1:50" ht="15">
      <c r="A92" s="390"/>
      <c r="B92" s="391"/>
      <c r="C92" s="392"/>
      <c r="D92" s="424"/>
      <c r="E92" s="455"/>
      <c r="F92" s="456"/>
      <c r="G92" s="457"/>
      <c r="H92" s="458" t="s">
        <v>158</v>
      </c>
      <c r="I92" s="464">
        <v>0.325</v>
      </c>
      <c r="J92" s="464">
        <v>0.3284722222222222</v>
      </c>
      <c r="K92" s="464">
        <v>0.3340277777777778</v>
      </c>
      <c r="L92" s="464">
        <v>0.31666666666666665</v>
      </c>
      <c r="M92" s="464">
        <v>0.3430555555555555</v>
      </c>
      <c r="N92" s="465">
        <v>0.32916666666666666</v>
      </c>
      <c r="P92" s="392"/>
      <c r="Q92" s="392"/>
      <c r="R92" s="398"/>
      <c r="S92" s="433"/>
      <c r="T92" s="434"/>
      <c r="U92" s="435"/>
      <c r="V92" s="433"/>
      <c r="W92" s="434"/>
      <c r="X92" s="435"/>
      <c r="Y92" s="433"/>
      <c r="Z92" s="434"/>
      <c r="AA92" s="435"/>
      <c r="AB92" s="436"/>
      <c r="AC92" s="437"/>
      <c r="AD92" s="438"/>
      <c r="AE92" s="433"/>
      <c r="AF92" s="466"/>
      <c r="AG92" s="435"/>
      <c r="AJ92" s="401"/>
      <c r="AS92" s="12"/>
      <c r="AT92" s="12"/>
      <c r="AU92" s="12"/>
      <c r="AV92" s="12"/>
      <c r="AW92" s="12"/>
      <c r="AX92" s="12"/>
    </row>
    <row r="93" spans="1:50" ht="15">
      <c r="A93" s="390"/>
      <c r="B93" s="391"/>
      <c r="C93" s="392"/>
      <c r="D93" s="424"/>
      <c r="E93" s="455"/>
      <c r="F93" s="456"/>
      <c r="G93" s="457"/>
      <c r="H93" s="458" t="s">
        <v>160</v>
      </c>
      <c r="I93" s="479"/>
      <c r="J93" s="479">
        <v>13</v>
      </c>
      <c r="K93" s="479">
        <v>2</v>
      </c>
      <c r="L93" s="479">
        <v>11</v>
      </c>
      <c r="M93" s="480">
        <v>5</v>
      </c>
      <c r="N93" s="481">
        <v>31</v>
      </c>
      <c r="P93" s="392"/>
      <c r="Q93" s="392"/>
      <c r="R93" s="398"/>
      <c r="S93" s="433"/>
      <c r="T93" s="434"/>
      <c r="U93" s="435"/>
      <c r="V93" s="433"/>
      <c r="W93" s="434"/>
      <c r="X93" s="435"/>
      <c r="Y93" s="433"/>
      <c r="Z93" s="434"/>
      <c r="AA93" s="435"/>
      <c r="AB93" s="436"/>
      <c r="AC93" s="437"/>
      <c r="AD93" s="438"/>
      <c r="AE93" s="433"/>
      <c r="AF93" s="466"/>
      <c r="AG93" s="435"/>
      <c r="AJ93" s="401"/>
      <c r="AS93" s="12"/>
      <c r="AT93" s="12"/>
      <c r="AU93" s="12"/>
      <c r="AV93" s="12"/>
      <c r="AW93" s="12"/>
      <c r="AX93" s="12"/>
    </row>
    <row r="94" spans="1:50" ht="15">
      <c r="A94" s="390"/>
      <c r="B94" s="391"/>
      <c r="C94" s="392"/>
      <c r="D94" s="424"/>
      <c r="E94" s="455"/>
      <c r="F94" s="456"/>
      <c r="G94" s="457"/>
      <c r="H94" s="458" t="s">
        <v>161</v>
      </c>
      <c r="I94" s="479"/>
      <c r="J94" s="479"/>
      <c r="K94" s="479"/>
      <c r="L94" s="479"/>
      <c r="M94" s="480">
        <v>1</v>
      </c>
      <c r="N94" s="481">
        <v>1</v>
      </c>
      <c r="P94" s="392"/>
      <c r="Q94" s="392"/>
      <c r="R94" s="398"/>
      <c r="S94" s="433"/>
      <c r="T94" s="434"/>
      <c r="U94" s="435"/>
      <c r="V94" s="433"/>
      <c r="W94" s="434"/>
      <c r="X94" s="435"/>
      <c r="Y94" s="433"/>
      <c r="Z94" s="434"/>
      <c r="AA94" s="435"/>
      <c r="AB94" s="436"/>
      <c r="AC94" s="437"/>
      <c r="AD94" s="438"/>
      <c r="AE94" s="433"/>
      <c r="AF94" s="466"/>
      <c r="AG94" s="435"/>
      <c r="AJ94" s="401"/>
      <c r="AS94" s="12"/>
      <c r="AT94" s="12"/>
      <c r="AU94" s="12"/>
      <c r="AV94" s="12"/>
      <c r="AW94" s="12"/>
      <c r="AX94" s="12"/>
    </row>
    <row r="95" spans="1:50" ht="15.75" hidden="1" thickBot="1">
      <c r="A95" s="390"/>
      <c r="B95" s="391"/>
      <c r="C95" s="392"/>
      <c r="D95" s="424"/>
      <c r="E95" s="482"/>
      <c r="F95" s="483"/>
      <c r="G95" s="484"/>
      <c r="H95" s="485" t="s">
        <v>162</v>
      </c>
      <c r="I95" s="486"/>
      <c r="J95" s="486"/>
      <c r="K95" s="486"/>
      <c r="L95" s="487"/>
      <c r="M95" s="488"/>
      <c r="N95" s="489">
        <v>0</v>
      </c>
      <c r="O95" s="490"/>
      <c r="P95" s="392"/>
      <c r="Q95" s="392"/>
      <c r="R95" s="398"/>
      <c r="S95" s="433"/>
      <c r="T95" s="434"/>
      <c r="U95" s="435"/>
      <c r="V95" s="433"/>
      <c r="W95" s="434"/>
      <c r="X95" s="435"/>
      <c r="Y95" s="433"/>
      <c r="Z95" s="434"/>
      <c r="AA95" s="435"/>
      <c r="AB95" s="436"/>
      <c r="AC95" s="437"/>
      <c r="AD95" s="438"/>
      <c r="AE95" s="433"/>
      <c r="AF95" s="466"/>
      <c r="AG95" s="435"/>
      <c r="AJ95" s="401"/>
      <c r="AS95" s="12"/>
      <c r="AT95" s="12"/>
      <c r="AU95" s="12"/>
      <c r="AV95" s="12"/>
      <c r="AW95" s="12"/>
      <c r="AX95" s="12"/>
    </row>
    <row r="96" spans="1:50" ht="15.75" thickBot="1">
      <c r="A96" s="390"/>
      <c r="B96" s="391"/>
      <c r="C96" s="392"/>
      <c r="D96" s="424"/>
      <c r="E96" s="507"/>
      <c r="F96" s="507"/>
      <c r="G96" s="508"/>
      <c r="H96" s="509"/>
      <c r="I96" s="510"/>
      <c r="J96" s="511"/>
      <c r="K96" s="510"/>
      <c r="L96" s="510"/>
      <c r="M96" s="510"/>
      <c r="N96" s="510"/>
      <c r="O96" s="392"/>
      <c r="P96" s="392"/>
      <c r="Q96" s="392"/>
      <c r="R96" s="398"/>
      <c r="S96" s="433"/>
      <c r="T96" s="434"/>
      <c r="U96" s="435"/>
      <c r="V96" s="433"/>
      <c r="W96" s="434"/>
      <c r="X96" s="435"/>
      <c r="Y96" s="433"/>
      <c r="Z96" s="434"/>
      <c r="AA96" s="435"/>
      <c r="AB96" s="436"/>
      <c r="AC96" s="437"/>
      <c r="AD96" s="438"/>
      <c r="AE96" s="433"/>
      <c r="AF96" s="466"/>
      <c r="AG96" s="435"/>
      <c r="AJ96" s="401"/>
      <c r="AS96" s="12"/>
      <c r="AT96" s="12"/>
      <c r="AU96" s="12"/>
      <c r="AV96" s="12"/>
      <c r="AW96" s="12"/>
      <c r="AX96" s="12"/>
    </row>
    <row r="97" spans="1:50" ht="15.75" thickBot="1">
      <c r="A97" s="512"/>
      <c r="B97" s="391"/>
      <c r="C97" s="392"/>
      <c r="D97" s="424"/>
      <c r="E97" s="415" t="s">
        <v>169</v>
      </c>
      <c r="F97" s="13"/>
      <c r="G97" s="13"/>
      <c r="H97" s="416" t="s">
        <v>170</v>
      </c>
      <c r="I97" s="513">
        <v>27</v>
      </c>
      <c r="J97" s="513">
        <v>28</v>
      </c>
      <c r="K97" s="514">
        <v>31</v>
      </c>
      <c r="L97" s="515">
        <v>22</v>
      </c>
      <c r="M97" s="516">
        <v>23</v>
      </c>
      <c r="N97" s="517">
        <f>SUM(I97:M97)</f>
        <v>131</v>
      </c>
      <c r="O97" s="422" t="s">
        <v>171</v>
      </c>
      <c r="P97" s="6"/>
      <c r="Q97" s="391"/>
      <c r="R97" s="518"/>
      <c r="S97" s="433"/>
      <c r="T97" s="434"/>
      <c r="U97" s="435"/>
      <c r="V97" s="433"/>
      <c r="W97" s="434"/>
      <c r="X97" s="435"/>
      <c r="Y97" s="433"/>
      <c r="Z97" s="434"/>
      <c r="AA97" s="435"/>
      <c r="AB97" s="436"/>
      <c r="AC97" s="437"/>
      <c r="AD97" s="438"/>
      <c r="AE97" s="433"/>
      <c r="AF97" s="466"/>
      <c r="AG97" s="435"/>
      <c r="AJ97" s="401"/>
      <c r="AS97" s="12"/>
      <c r="AT97" s="12"/>
      <c r="AU97" s="12"/>
      <c r="AV97" s="12"/>
      <c r="AW97" s="12"/>
      <c r="AX97" s="12"/>
    </row>
    <row r="98" spans="1:50" ht="15.75" thickBot="1">
      <c r="A98" s="512"/>
      <c r="B98" s="391"/>
      <c r="C98" s="413" t="s">
        <v>148</v>
      </c>
      <c r="D98" s="500"/>
      <c r="E98" s="425"/>
      <c r="F98" s="426"/>
      <c r="G98" s="427"/>
      <c r="H98" s="428" t="s">
        <v>172</v>
      </c>
      <c r="I98" s="429">
        <v>5</v>
      </c>
      <c r="J98" s="429">
        <v>5</v>
      </c>
      <c r="K98" s="429">
        <v>3</v>
      </c>
      <c r="L98" s="429">
        <v>3</v>
      </c>
      <c r="M98" s="430">
        <v>3</v>
      </c>
      <c r="N98" s="431">
        <f>SUM(I98:M98)</f>
        <v>19</v>
      </c>
      <c r="O98" s="6"/>
      <c r="P98" s="6"/>
      <c r="Q98" s="391"/>
      <c r="R98" s="518"/>
      <c r="S98" s="433"/>
      <c r="T98" s="434"/>
      <c r="U98" s="435"/>
      <c r="V98" s="433"/>
      <c r="W98" s="434"/>
      <c r="X98" s="435"/>
      <c r="Y98" s="433"/>
      <c r="Z98" s="434"/>
      <c r="AA98" s="435"/>
      <c r="AB98" s="436"/>
      <c r="AC98" s="437"/>
      <c r="AD98" s="438"/>
      <c r="AE98" s="433"/>
      <c r="AF98" s="466"/>
      <c r="AG98" s="435"/>
      <c r="AS98" s="12"/>
      <c r="AT98" s="12"/>
      <c r="AU98" s="12"/>
      <c r="AV98" s="12"/>
      <c r="AW98" s="12"/>
      <c r="AX98" s="12"/>
    </row>
    <row r="99" spans="4:50" ht="15">
      <c r="D99" s="424"/>
      <c r="E99" s="447"/>
      <c r="F99" s="501"/>
      <c r="G99" s="502"/>
      <c r="H99" s="503" t="s">
        <v>173</v>
      </c>
      <c r="I99" s="504"/>
      <c r="J99" s="504"/>
      <c r="K99" s="504"/>
      <c r="L99" s="504"/>
      <c r="M99" s="505"/>
      <c r="N99" s="506">
        <v>0</v>
      </c>
      <c r="O99" s="446"/>
      <c r="P99" s="6"/>
      <c r="Q99" s="392"/>
      <c r="S99" s="519"/>
      <c r="U99" s="520"/>
      <c r="V99" s="521"/>
      <c r="W99" s="522"/>
      <c r="X99" s="438"/>
      <c r="Y99" s="523"/>
      <c r="Z99" s="522"/>
      <c r="AA99" s="524"/>
      <c r="AB99" s="523"/>
      <c r="AC99" s="525"/>
      <c r="AD99" s="526"/>
      <c r="AE99" s="527"/>
      <c r="AF99" s="528"/>
      <c r="AG99" s="529"/>
      <c r="AS99" s="12"/>
      <c r="AT99" s="12"/>
      <c r="AU99" s="12"/>
      <c r="AV99" s="12"/>
      <c r="AW99" s="12"/>
      <c r="AX99" s="12"/>
    </row>
    <row r="100" spans="4:50" ht="15">
      <c r="D100" s="424"/>
      <c r="E100" s="455"/>
      <c r="F100" s="456"/>
      <c r="G100" s="457"/>
      <c r="H100" s="458" t="s">
        <v>168</v>
      </c>
      <c r="I100" s="459">
        <v>270</v>
      </c>
      <c r="J100" s="459">
        <v>280</v>
      </c>
      <c r="K100" s="459">
        <v>310</v>
      </c>
      <c r="L100" s="460">
        <v>266.095</v>
      </c>
      <c r="M100" s="461">
        <v>243.17</v>
      </c>
      <c r="N100" s="462">
        <f>SUM(I100:M100)</f>
        <v>1369.265</v>
      </c>
      <c r="O100" s="463"/>
      <c r="P100" s="6"/>
      <c r="Q100" s="530"/>
      <c r="S100" s="531"/>
      <c r="U100" s="438"/>
      <c r="V100" s="521"/>
      <c r="W100" s="522"/>
      <c r="X100" s="438"/>
      <c r="Y100" s="523"/>
      <c r="Z100" s="522"/>
      <c r="AA100" s="524"/>
      <c r="AB100" s="523"/>
      <c r="AC100" s="525"/>
      <c r="AD100" s="526"/>
      <c r="AE100" s="527"/>
      <c r="AF100" s="528"/>
      <c r="AG100" s="529"/>
      <c r="AS100" s="12"/>
      <c r="AT100" s="12"/>
      <c r="AU100" s="12"/>
      <c r="AV100" s="12"/>
      <c r="AW100" s="12"/>
      <c r="AX100" s="12"/>
    </row>
    <row r="101" spans="1:50" ht="15">
      <c r="A101" s="512"/>
      <c r="B101" s="391"/>
      <c r="C101" s="392"/>
      <c r="D101" s="424"/>
      <c r="E101" s="455"/>
      <c r="F101" s="456"/>
      <c r="G101" s="457"/>
      <c r="H101" s="458" t="s">
        <v>174</v>
      </c>
      <c r="I101" s="464">
        <v>0.2076388888888889</v>
      </c>
      <c r="J101" s="464">
        <v>0.20138888888888887</v>
      </c>
      <c r="K101" s="464">
        <v>0.19791666666666666</v>
      </c>
      <c r="L101" s="464">
        <v>0.2027777777777778</v>
      </c>
      <c r="M101" s="464">
        <v>0.2041666666666667</v>
      </c>
      <c r="N101" s="465">
        <v>0.2020833333333333</v>
      </c>
      <c r="P101" s="6"/>
      <c r="Q101" s="391"/>
      <c r="R101" s="532"/>
      <c r="S101" s="523"/>
      <c r="T101" s="522"/>
      <c r="U101" s="438"/>
      <c r="V101" s="523"/>
      <c r="W101" s="522"/>
      <c r="X101" s="438"/>
      <c r="Y101" s="523"/>
      <c r="Z101" s="522"/>
      <c r="AA101" s="524"/>
      <c r="AB101" s="523"/>
      <c r="AC101" s="525"/>
      <c r="AD101" s="526"/>
      <c r="AE101" s="527"/>
      <c r="AF101" s="528"/>
      <c r="AG101" s="529"/>
      <c r="AS101" s="12"/>
      <c r="AT101" s="12"/>
      <c r="AU101" s="12"/>
      <c r="AV101" s="12"/>
      <c r="AW101" s="12"/>
      <c r="AX101" s="12"/>
    </row>
    <row r="102" spans="1:50" ht="15">
      <c r="A102" s="512"/>
      <c r="B102" s="391"/>
      <c r="C102" s="392"/>
      <c r="D102" s="424"/>
      <c r="E102" s="455"/>
      <c r="F102" s="456"/>
      <c r="G102" s="457"/>
      <c r="H102" s="458" t="s">
        <v>160</v>
      </c>
      <c r="I102" s="479"/>
      <c r="J102" s="479">
        <v>6</v>
      </c>
      <c r="K102" s="479">
        <v>7</v>
      </c>
      <c r="L102" s="479">
        <v>1</v>
      </c>
      <c r="M102" s="480">
        <v>2</v>
      </c>
      <c r="N102" s="481">
        <f>SUM(I102:M102)</f>
        <v>16</v>
      </c>
      <c r="P102" s="6"/>
      <c r="Q102" s="391"/>
      <c r="R102" s="532"/>
      <c r="S102" s="523"/>
      <c r="T102" s="522"/>
      <c r="U102" s="438"/>
      <c r="V102" s="523"/>
      <c r="W102" s="522"/>
      <c r="X102" s="438"/>
      <c r="Y102" s="523"/>
      <c r="Z102" s="522"/>
      <c r="AA102" s="524"/>
      <c r="AB102" s="523"/>
      <c r="AC102" s="525"/>
      <c r="AD102" s="526"/>
      <c r="AE102" s="527"/>
      <c r="AF102" s="528"/>
      <c r="AG102" s="529"/>
      <c r="AS102" s="12"/>
      <c r="AT102" s="12"/>
      <c r="AU102" s="12"/>
      <c r="AV102" s="12"/>
      <c r="AW102" s="12"/>
      <c r="AX102" s="12"/>
    </row>
    <row r="103" spans="1:50" ht="15">
      <c r="A103" s="512"/>
      <c r="B103" s="391"/>
      <c r="C103" s="392"/>
      <c r="D103" s="424"/>
      <c r="E103" s="455"/>
      <c r="F103" s="456"/>
      <c r="G103" s="457"/>
      <c r="H103" s="458" t="s">
        <v>161</v>
      </c>
      <c r="I103" s="479"/>
      <c r="J103" s="479"/>
      <c r="K103" s="479"/>
      <c r="L103" s="479"/>
      <c r="M103" s="480"/>
      <c r="N103" s="533">
        <v>0</v>
      </c>
      <c r="P103" s="6"/>
      <c r="Q103" s="391"/>
      <c r="R103" s="532"/>
      <c r="S103" s="523"/>
      <c r="T103" s="522"/>
      <c r="U103" s="438"/>
      <c r="V103" s="523"/>
      <c r="W103" s="522"/>
      <c r="X103" s="438"/>
      <c r="Y103" s="523"/>
      <c r="Z103" s="522"/>
      <c r="AA103" s="524"/>
      <c r="AB103" s="523"/>
      <c r="AC103" s="525"/>
      <c r="AD103" s="526"/>
      <c r="AE103" s="527"/>
      <c r="AF103" s="528"/>
      <c r="AG103" s="529"/>
      <c r="AS103" s="12"/>
      <c r="AT103" s="12"/>
      <c r="AU103" s="12"/>
      <c r="AV103" s="12"/>
      <c r="AW103" s="12"/>
      <c r="AX103" s="12"/>
    </row>
    <row r="104" spans="1:50" ht="15.75" hidden="1" thickBot="1">
      <c r="A104" s="512"/>
      <c r="B104" s="391"/>
      <c r="C104" s="392"/>
      <c r="D104" s="424"/>
      <c r="E104" s="534"/>
      <c r="F104" s="535"/>
      <c r="G104" s="536"/>
      <c r="H104" s="537" t="s">
        <v>162</v>
      </c>
      <c r="I104" s="538"/>
      <c r="J104" s="538"/>
      <c r="K104" s="538"/>
      <c r="L104" s="539"/>
      <c r="M104" s="540"/>
      <c r="N104" s="541">
        <v>0</v>
      </c>
      <c r="O104" s="490"/>
      <c r="P104" s="6"/>
      <c r="Q104" s="391"/>
      <c r="R104" s="532"/>
      <c r="S104" s="523"/>
      <c r="T104" s="522"/>
      <c r="U104" s="438"/>
      <c r="V104" s="523"/>
      <c r="W104" s="522"/>
      <c r="X104" s="438"/>
      <c r="Y104" s="523"/>
      <c r="Z104" s="522"/>
      <c r="AA104" s="524"/>
      <c r="AB104" s="523"/>
      <c r="AC104" s="525"/>
      <c r="AD104" s="526"/>
      <c r="AE104" s="527"/>
      <c r="AF104" s="528"/>
      <c r="AG104" s="529"/>
      <c r="AS104" s="12"/>
      <c r="AT104" s="12"/>
      <c r="AU104" s="12"/>
      <c r="AV104" s="12"/>
      <c r="AW104" s="12"/>
      <c r="AX104" s="12"/>
    </row>
    <row r="105" spans="1:50" ht="15.75" thickBot="1">
      <c r="A105" s="512"/>
      <c r="B105" s="391"/>
      <c r="C105" s="392"/>
      <c r="D105" s="424"/>
      <c r="E105" s="542"/>
      <c r="F105" s="542"/>
      <c r="G105" s="543"/>
      <c r="H105" s="544"/>
      <c r="I105" s="495"/>
      <c r="J105" s="495"/>
      <c r="K105" s="495"/>
      <c r="L105" s="495"/>
      <c r="M105" s="495"/>
      <c r="N105" s="495"/>
      <c r="O105" s="495"/>
      <c r="P105" s="495"/>
      <c r="Q105" s="495"/>
      <c r="R105" s="532"/>
      <c r="S105" s="523"/>
      <c r="T105" s="522"/>
      <c r="U105" s="438"/>
      <c r="V105" s="523"/>
      <c r="W105" s="522"/>
      <c r="X105" s="438"/>
      <c r="Y105" s="523"/>
      <c r="Z105" s="522"/>
      <c r="AA105" s="524"/>
      <c r="AB105" s="523"/>
      <c r="AC105" s="525"/>
      <c r="AD105" s="526"/>
      <c r="AE105" s="527"/>
      <c r="AF105" s="528"/>
      <c r="AG105" s="529"/>
      <c r="AS105" s="12"/>
      <c r="AT105" s="12"/>
      <c r="AU105" s="12"/>
      <c r="AV105" s="12"/>
      <c r="AW105" s="12"/>
      <c r="AX105" s="12"/>
    </row>
    <row r="106" spans="1:50" ht="15.75" thickBot="1">
      <c r="A106" s="512"/>
      <c r="B106" s="391"/>
      <c r="C106" s="413" t="s">
        <v>148</v>
      </c>
      <c r="D106" s="500"/>
      <c r="E106" s="545" t="s">
        <v>26</v>
      </c>
      <c r="F106" s="498"/>
      <c r="G106" s="498"/>
      <c r="H106" s="499" t="s">
        <v>175</v>
      </c>
      <c r="I106" s="417">
        <v>30</v>
      </c>
      <c r="J106" s="417">
        <v>34</v>
      </c>
      <c r="K106" s="419">
        <v>29</v>
      </c>
      <c r="L106" s="417">
        <v>25</v>
      </c>
      <c r="M106" s="420">
        <v>26</v>
      </c>
      <c r="N106" s="421">
        <v>144</v>
      </c>
      <c r="O106" s="422" t="s">
        <v>176</v>
      </c>
      <c r="P106" s="6"/>
      <c r="Q106" s="391"/>
      <c r="R106" s="518"/>
      <c r="S106" s="433"/>
      <c r="T106" s="434"/>
      <c r="U106" s="435"/>
      <c r="V106" s="433"/>
      <c r="W106" s="434"/>
      <c r="X106" s="438"/>
      <c r="Y106" s="523"/>
      <c r="Z106" s="522"/>
      <c r="AA106" s="524"/>
      <c r="AB106" s="523"/>
      <c r="AC106" s="525"/>
      <c r="AD106" s="526"/>
      <c r="AE106" s="527"/>
      <c r="AF106" s="528"/>
      <c r="AG106" s="529"/>
      <c r="AS106" s="12"/>
      <c r="AT106" s="12"/>
      <c r="AU106" s="12"/>
      <c r="AV106" s="12"/>
      <c r="AW106" s="12"/>
      <c r="AX106" s="12"/>
    </row>
    <row r="107" spans="1:50" ht="15">
      <c r="A107" s="512"/>
      <c r="B107" s="391"/>
      <c r="C107" s="392"/>
      <c r="D107" s="424"/>
      <c r="E107" s="425"/>
      <c r="F107" s="426"/>
      <c r="G107" s="427"/>
      <c r="H107" s="428" t="s">
        <v>177</v>
      </c>
      <c r="I107" s="429">
        <v>5</v>
      </c>
      <c r="J107" s="429">
        <v>4</v>
      </c>
      <c r="K107" s="429">
        <v>3</v>
      </c>
      <c r="L107" s="429">
        <v>2</v>
      </c>
      <c r="M107" s="430">
        <v>2</v>
      </c>
      <c r="N107" s="546">
        <v>16</v>
      </c>
      <c r="O107" s="6"/>
      <c r="P107" s="6"/>
      <c r="Q107" s="391"/>
      <c r="R107" s="518"/>
      <c r="S107" s="433"/>
      <c r="T107" s="434"/>
      <c r="U107" s="435"/>
      <c r="V107" s="433"/>
      <c r="W107" s="434"/>
      <c r="X107" s="438"/>
      <c r="Y107" s="523"/>
      <c r="Z107" s="522"/>
      <c r="AA107" s="524"/>
      <c r="AB107" s="523"/>
      <c r="AC107" s="525"/>
      <c r="AD107" s="526"/>
      <c r="AE107" s="527"/>
      <c r="AF107" s="528"/>
      <c r="AG107" s="529"/>
      <c r="AS107" s="12"/>
      <c r="AT107" s="12"/>
      <c r="AU107" s="12"/>
      <c r="AV107" s="12"/>
      <c r="AW107" s="12"/>
      <c r="AX107" s="12"/>
    </row>
    <row r="108" spans="1:50" ht="15">
      <c r="A108" s="512"/>
      <c r="B108" s="391"/>
      <c r="C108" s="392"/>
      <c r="D108" s="424"/>
      <c r="E108" s="447"/>
      <c r="F108" s="501"/>
      <c r="G108" s="502"/>
      <c r="H108" s="503" t="s">
        <v>173</v>
      </c>
      <c r="I108" s="504"/>
      <c r="J108" s="504"/>
      <c r="K108" s="504"/>
      <c r="L108" s="504"/>
      <c r="M108" s="505"/>
      <c r="N108" s="506">
        <v>0</v>
      </c>
      <c r="O108" s="446"/>
      <c r="P108" s="6"/>
      <c r="Q108" s="392"/>
      <c r="S108" s="519"/>
      <c r="U108" s="520"/>
      <c r="V108" s="521"/>
      <c r="W108" s="522"/>
      <c r="X108" s="438"/>
      <c r="Y108" s="523"/>
      <c r="Z108" s="522"/>
      <c r="AA108" s="524"/>
      <c r="AB108" s="523"/>
      <c r="AC108" s="525"/>
      <c r="AD108" s="526"/>
      <c r="AE108" s="527"/>
      <c r="AF108" s="528"/>
      <c r="AG108" s="529"/>
      <c r="AS108" s="12"/>
      <c r="AT108" s="12"/>
      <c r="AU108" s="12"/>
      <c r="AV108" s="12"/>
      <c r="AW108" s="12"/>
      <c r="AX108" s="12"/>
    </row>
    <row r="109" spans="1:50" ht="15">
      <c r="A109" s="512"/>
      <c r="B109" s="391"/>
      <c r="C109" s="392"/>
      <c r="D109" s="424"/>
      <c r="E109" s="455"/>
      <c r="F109" s="456"/>
      <c r="G109" s="457"/>
      <c r="H109" s="458" t="s">
        <v>168</v>
      </c>
      <c r="I109" s="459">
        <v>300</v>
      </c>
      <c r="J109" s="459">
        <v>340</v>
      </c>
      <c r="K109" s="459">
        <v>290</v>
      </c>
      <c r="L109" s="460">
        <v>304.875</v>
      </c>
      <c r="M109" s="461">
        <v>264.39</v>
      </c>
      <c r="N109" s="462">
        <v>1499.265</v>
      </c>
      <c r="O109" s="463"/>
      <c r="P109" s="6"/>
      <c r="Q109" s="530"/>
      <c r="S109" s="531"/>
      <c r="U109" s="438"/>
      <c r="V109" s="521"/>
      <c r="W109" s="522"/>
      <c r="X109" s="438"/>
      <c r="Y109" s="523"/>
      <c r="Z109" s="522"/>
      <c r="AA109" s="524"/>
      <c r="AB109" s="523"/>
      <c r="AC109" s="525"/>
      <c r="AD109" s="526"/>
      <c r="AE109" s="527"/>
      <c r="AF109" s="528"/>
      <c r="AG109" s="529"/>
      <c r="AS109" s="12"/>
      <c r="AT109" s="12"/>
      <c r="AU109" s="12"/>
      <c r="AV109" s="12"/>
      <c r="AW109" s="12"/>
      <c r="AX109" s="12"/>
    </row>
    <row r="110" spans="1:50" ht="15">
      <c r="A110" s="512"/>
      <c r="B110" s="391"/>
      <c r="C110" s="392"/>
      <c r="D110" s="424"/>
      <c r="E110" s="455"/>
      <c r="F110" s="456"/>
      <c r="G110" s="457"/>
      <c r="H110" s="458" t="s">
        <v>174</v>
      </c>
      <c r="I110" s="464">
        <v>0.2020833333333333</v>
      </c>
      <c r="J110" s="464">
        <v>0.19444444444444445</v>
      </c>
      <c r="K110" s="464">
        <v>0.18958333333333333</v>
      </c>
      <c r="L110" s="464">
        <v>0.19791666666666666</v>
      </c>
      <c r="M110" s="464">
        <v>0.20625</v>
      </c>
      <c r="N110" s="465">
        <v>0.19791666666666666</v>
      </c>
      <c r="P110" s="6"/>
      <c r="Q110" s="391"/>
      <c r="R110" s="532"/>
      <c r="S110" s="523"/>
      <c r="T110" s="522"/>
      <c r="U110" s="438"/>
      <c r="V110" s="523"/>
      <c r="W110" s="522"/>
      <c r="X110" s="438"/>
      <c r="Y110" s="523"/>
      <c r="Z110" s="522"/>
      <c r="AA110" s="524"/>
      <c r="AB110" s="523"/>
      <c r="AC110" s="525"/>
      <c r="AD110" s="526"/>
      <c r="AE110" s="527"/>
      <c r="AF110" s="528"/>
      <c r="AG110" s="529"/>
      <c r="AS110" s="12"/>
      <c r="AT110" s="12"/>
      <c r="AU110" s="12"/>
      <c r="AV110" s="12"/>
      <c r="AW110" s="12"/>
      <c r="AX110" s="12"/>
    </row>
    <row r="111" spans="1:50" ht="15">
      <c r="A111" s="512"/>
      <c r="B111" s="391"/>
      <c r="C111" s="392"/>
      <c r="D111" s="424"/>
      <c r="E111" s="455"/>
      <c r="F111" s="456"/>
      <c r="G111" s="457"/>
      <c r="H111" s="458" t="s">
        <v>160</v>
      </c>
      <c r="I111" s="479"/>
      <c r="J111" s="479">
        <v>9</v>
      </c>
      <c r="K111" s="479">
        <v>2</v>
      </c>
      <c r="L111" s="479">
        <v>1</v>
      </c>
      <c r="M111" s="480">
        <v>1</v>
      </c>
      <c r="N111" s="533">
        <v>13</v>
      </c>
      <c r="P111" s="6"/>
      <c r="Q111" s="391"/>
      <c r="R111" s="532"/>
      <c r="S111" s="523"/>
      <c r="T111" s="522"/>
      <c r="U111" s="438"/>
      <c r="V111" s="523"/>
      <c r="W111" s="522"/>
      <c r="X111" s="438"/>
      <c r="Y111" s="523"/>
      <c r="Z111" s="522"/>
      <c r="AA111" s="524"/>
      <c r="AB111" s="523"/>
      <c r="AC111" s="525"/>
      <c r="AD111" s="526"/>
      <c r="AE111" s="527"/>
      <c r="AF111" s="528"/>
      <c r="AG111" s="529"/>
      <c r="AS111" s="12"/>
      <c r="AT111" s="12"/>
      <c r="AU111" s="12"/>
      <c r="AV111" s="12"/>
      <c r="AW111" s="12"/>
      <c r="AX111" s="12"/>
    </row>
    <row r="112" spans="1:50" ht="15">
      <c r="A112" s="512"/>
      <c r="B112" s="391"/>
      <c r="C112" s="392"/>
      <c r="D112" s="424"/>
      <c r="E112" s="455"/>
      <c r="F112" s="456"/>
      <c r="G112" s="457"/>
      <c r="H112" s="458" t="s">
        <v>161</v>
      </c>
      <c r="I112" s="479"/>
      <c r="J112" s="479"/>
      <c r="K112" s="479"/>
      <c r="L112" s="479"/>
      <c r="M112" s="480"/>
      <c r="N112" s="533">
        <v>0</v>
      </c>
      <c r="P112" s="6"/>
      <c r="Q112" s="391"/>
      <c r="R112" s="532"/>
      <c r="S112" s="523"/>
      <c r="T112" s="522"/>
      <c r="U112" s="438"/>
      <c r="V112" s="523"/>
      <c r="W112" s="522"/>
      <c r="X112" s="438"/>
      <c r="Y112" s="523"/>
      <c r="Z112" s="522"/>
      <c r="AA112" s="524"/>
      <c r="AB112" s="523"/>
      <c r="AC112" s="525"/>
      <c r="AD112" s="526"/>
      <c r="AE112" s="527"/>
      <c r="AF112" s="528"/>
      <c r="AG112" s="529"/>
      <c r="AS112" s="12"/>
      <c r="AT112" s="12"/>
      <c r="AU112" s="12"/>
      <c r="AV112" s="12"/>
      <c r="AW112" s="12"/>
      <c r="AX112" s="12"/>
    </row>
    <row r="113" spans="1:50" ht="15.75" hidden="1" thickBot="1">
      <c r="A113" s="512"/>
      <c r="B113" s="391"/>
      <c r="C113" s="392"/>
      <c r="D113" s="424"/>
      <c r="E113" s="534"/>
      <c r="F113" s="535"/>
      <c r="G113" s="536"/>
      <c r="H113" s="537" t="s">
        <v>162</v>
      </c>
      <c r="I113" s="538"/>
      <c r="J113" s="538"/>
      <c r="K113" s="538"/>
      <c r="L113" s="539"/>
      <c r="M113" s="540"/>
      <c r="N113" s="541">
        <v>0</v>
      </c>
      <c r="O113" s="490"/>
      <c r="P113" s="6"/>
      <c r="Q113" s="391"/>
      <c r="R113" s="532"/>
      <c r="S113" s="523"/>
      <c r="T113" s="522"/>
      <c r="U113" s="438"/>
      <c r="V113" s="523"/>
      <c r="W113" s="522"/>
      <c r="X113" s="438"/>
      <c r="Y113" s="523"/>
      <c r="Z113" s="522"/>
      <c r="AA113" s="524"/>
      <c r="AB113" s="523"/>
      <c r="AC113" s="525"/>
      <c r="AD113" s="526"/>
      <c r="AE113" s="527"/>
      <c r="AF113" s="528"/>
      <c r="AG113" s="529"/>
      <c r="AS113" s="12"/>
      <c r="AT113" s="12"/>
      <c r="AU113" s="12"/>
      <c r="AV113" s="12"/>
      <c r="AW113" s="12"/>
      <c r="AX113" s="12"/>
    </row>
    <row r="114" spans="1:50" ht="15.75" thickBot="1">
      <c r="A114" s="512"/>
      <c r="B114" s="391"/>
      <c r="C114" s="392"/>
      <c r="D114" s="424"/>
      <c r="E114" s="491"/>
      <c r="F114" s="491"/>
      <c r="G114" s="492"/>
      <c r="H114" s="493"/>
      <c r="I114" s="494"/>
      <c r="J114" s="494"/>
      <c r="K114" s="494"/>
      <c r="L114" s="495"/>
      <c r="M114" s="494"/>
      <c r="N114" s="496"/>
      <c r="P114" s="6"/>
      <c r="Q114" s="391"/>
      <c r="R114" s="532"/>
      <c r="S114" s="523"/>
      <c r="T114" s="522"/>
      <c r="U114" s="438"/>
      <c r="V114" s="523"/>
      <c r="W114" s="522"/>
      <c r="X114" s="438"/>
      <c r="Y114" s="523"/>
      <c r="Z114" s="522"/>
      <c r="AA114" s="524"/>
      <c r="AB114" s="523"/>
      <c r="AC114" s="525"/>
      <c r="AD114" s="526"/>
      <c r="AE114" s="527"/>
      <c r="AF114" s="528"/>
      <c r="AG114" s="529"/>
      <c r="AS114" s="12"/>
      <c r="AT114" s="12"/>
      <c r="AU114" s="12"/>
      <c r="AV114" s="12"/>
      <c r="AW114" s="12"/>
      <c r="AX114" s="12"/>
    </row>
    <row r="115" spans="1:50" ht="33.75" thickBot="1">
      <c r="A115" s="512"/>
      <c r="B115" s="391"/>
      <c r="C115" s="413" t="s">
        <v>178</v>
      </c>
      <c r="D115" s="547"/>
      <c r="E115" s="545" t="s">
        <v>25</v>
      </c>
      <c r="F115" s="498"/>
      <c r="G115" s="498"/>
      <c r="H115" s="499" t="s">
        <v>179</v>
      </c>
      <c r="I115" s="419">
        <v>36</v>
      </c>
      <c r="J115" s="417">
        <v>34</v>
      </c>
      <c r="K115" s="419">
        <v>36</v>
      </c>
      <c r="L115" s="419">
        <v>37</v>
      </c>
      <c r="M115" s="419">
        <v>39</v>
      </c>
      <c r="N115" s="548">
        <v>33</v>
      </c>
      <c r="O115" s="419">
        <v>34</v>
      </c>
      <c r="P115" s="549">
        <v>34</v>
      </c>
      <c r="Q115" s="421">
        <f>SUM(I115:P115)</f>
        <v>283</v>
      </c>
      <c r="R115" s="550" t="s">
        <v>180</v>
      </c>
      <c r="T115" s="391"/>
      <c r="U115" s="438"/>
      <c r="V115" s="523"/>
      <c r="W115" s="522"/>
      <c r="X115" s="438"/>
      <c r="Y115" s="523"/>
      <c r="Z115" s="522"/>
      <c r="AA115" s="524"/>
      <c r="AB115" s="523"/>
      <c r="AC115" s="525"/>
      <c r="AD115" s="526"/>
      <c r="AE115" s="527"/>
      <c r="AF115" s="528"/>
      <c r="AG115" s="529"/>
      <c r="AS115" s="12"/>
      <c r="AT115" s="12"/>
      <c r="AU115" s="12"/>
      <c r="AV115" s="12"/>
      <c r="AW115" s="12"/>
      <c r="AX115" s="12"/>
    </row>
    <row r="116" spans="1:50" ht="15">
      <c r="A116" s="512"/>
      <c r="B116" s="391"/>
      <c r="C116" s="392"/>
      <c r="D116" s="424"/>
      <c r="E116" s="425"/>
      <c r="F116" s="426"/>
      <c r="G116" s="427"/>
      <c r="H116" s="428" t="s">
        <v>181</v>
      </c>
      <c r="I116" s="429">
        <v>12</v>
      </c>
      <c r="J116" s="429">
        <v>12</v>
      </c>
      <c r="K116" s="429">
        <v>14</v>
      </c>
      <c r="L116" s="429">
        <v>15</v>
      </c>
      <c r="M116" s="429">
        <v>12</v>
      </c>
      <c r="N116" s="429">
        <v>9</v>
      </c>
      <c r="O116" s="429">
        <v>11</v>
      </c>
      <c r="P116" s="551">
        <v>11</v>
      </c>
      <c r="Q116" s="546">
        <f>SUM(I116:P116)</f>
        <v>96</v>
      </c>
      <c r="R116" s="552"/>
      <c r="T116" s="391"/>
      <c r="U116" s="438"/>
      <c r="V116" s="523"/>
      <c r="W116" s="522"/>
      <c r="X116" s="438"/>
      <c r="Y116" s="523"/>
      <c r="Z116" s="522"/>
      <c r="AA116" s="524"/>
      <c r="AB116" s="523"/>
      <c r="AC116" s="525"/>
      <c r="AD116" s="526"/>
      <c r="AE116" s="527"/>
      <c r="AF116" s="528"/>
      <c r="AG116" s="529"/>
      <c r="AS116" s="12"/>
      <c r="AT116" s="12"/>
      <c r="AU116" s="12"/>
      <c r="AV116" s="12"/>
      <c r="AW116" s="12"/>
      <c r="AX116" s="12"/>
    </row>
    <row r="117" spans="1:50" ht="15">
      <c r="A117" s="512"/>
      <c r="B117" s="391"/>
      <c r="C117" s="392"/>
      <c r="D117" s="424"/>
      <c r="E117" s="447"/>
      <c r="F117" s="501"/>
      <c r="G117" s="502"/>
      <c r="H117" s="503" t="s">
        <v>182</v>
      </c>
      <c r="I117" s="504">
        <v>13</v>
      </c>
      <c r="J117" s="504">
        <v>11</v>
      </c>
      <c r="K117" s="504">
        <v>16</v>
      </c>
      <c r="L117" s="504">
        <v>15</v>
      </c>
      <c r="M117" s="504">
        <v>16</v>
      </c>
      <c r="N117" s="504">
        <v>9</v>
      </c>
      <c r="O117" s="553">
        <v>11</v>
      </c>
      <c r="P117" s="554">
        <v>9</v>
      </c>
      <c r="Q117" s="506">
        <f>SUM(I117:P117)</f>
        <v>100</v>
      </c>
      <c r="R117" s="555"/>
      <c r="T117" s="392"/>
      <c r="U117" s="438"/>
      <c r="V117" s="523"/>
      <c r="W117" s="522"/>
      <c r="X117" s="438"/>
      <c r="Y117" s="523"/>
      <c r="Z117" s="522"/>
      <c r="AA117" s="524"/>
      <c r="AB117" s="523"/>
      <c r="AC117" s="525"/>
      <c r="AD117" s="526"/>
      <c r="AE117" s="527"/>
      <c r="AF117" s="528"/>
      <c r="AG117" s="529"/>
      <c r="AS117" s="12"/>
      <c r="AT117" s="12"/>
      <c r="AU117" s="12"/>
      <c r="AV117" s="12"/>
      <c r="AW117" s="12"/>
      <c r="AX117" s="12"/>
    </row>
    <row r="118" spans="1:50" ht="15">
      <c r="A118" s="512"/>
      <c r="B118" s="391"/>
      <c r="C118" s="392"/>
      <c r="D118" s="424"/>
      <c r="E118" s="455"/>
      <c r="F118" s="456"/>
      <c r="G118" s="457"/>
      <c r="H118" s="458" t="s">
        <v>168</v>
      </c>
      <c r="I118" s="459">
        <v>216</v>
      </c>
      <c r="J118" s="459">
        <v>204</v>
      </c>
      <c r="K118" s="459">
        <v>216</v>
      </c>
      <c r="L118" s="460">
        <v>222</v>
      </c>
      <c r="M118" s="459">
        <v>234</v>
      </c>
      <c r="N118" s="459">
        <v>198</v>
      </c>
      <c r="O118" s="556">
        <v>210.63</v>
      </c>
      <c r="P118" s="557">
        <v>204</v>
      </c>
      <c r="Q118" s="533">
        <v>1704.63</v>
      </c>
      <c r="R118" s="558"/>
      <c r="T118" s="530"/>
      <c r="U118" s="14"/>
      <c r="V118" s="531"/>
      <c r="X118" s="438"/>
      <c r="Y118" s="523"/>
      <c r="Z118" s="522"/>
      <c r="AA118" s="524"/>
      <c r="AB118" s="523"/>
      <c r="AC118" s="525"/>
      <c r="AD118" s="526"/>
      <c r="AE118" s="527"/>
      <c r="AF118" s="528"/>
      <c r="AG118" s="529"/>
      <c r="AS118" s="12"/>
      <c r="AT118" s="12"/>
      <c r="AU118" s="12"/>
      <c r="AV118" s="12"/>
      <c r="AW118" s="12"/>
      <c r="AX118" s="12"/>
    </row>
    <row r="119" spans="1:50" ht="15">
      <c r="A119" s="512"/>
      <c r="B119" s="391"/>
      <c r="C119" s="392"/>
      <c r="D119" s="424"/>
      <c r="E119" s="455"/>
      <c r="F119" s="456"/>
      <c r="G119" s="457"/>
      <c r="H119" s="458" t="s">
        <v>174</v>
      </c>
      <c r="I119" s="559">
        <v>0.2659722222222222</v>
      </c>
      <c r="J119" s="559">
        <v>0.25416666666666665</v>
      </c>
      <c r="K119" s="559">
        <v>0.2833333333333333</v>
      </c>
      <c r="L119" s="559">
        <v>0.2673611111111111</v>
      </c>
      <c r="M119" s="559">
        <v>0.2604166666666667</v>
      </c>
      <c r="N119" s="559">
        <v>0.2347222222222222</v>
      </c>
      <c r="O119" s="559">
        <v>0.25</v>
      </c>
      <c r="P119" s="559">
        <v>0.23958333333333334</v>
      </c>
      <c r="Q119" s="560">
        <v>0.2576388888888889</v>
      </c>
      <c r="T119" s="391"/>
      <c r="U119" s="392"/>
      <c r="V119" s="523"/>
      <c r="W119" s="522"/>
      <c r="X119" s="438"/>
      <c r="Y119" s="523"/>
      <c r="Z119" s="522"/>
      <c r="AA119" s="524"/>
      <c r="AB119" s="523"/>
      <c r="AC119" s="525"/>
      <c r="AD119" s="526"/>
      <c r="AE119" s="527"/>
      <c r="AF119" s="528"/>
      <c r="AG119" s="529"/>
      <c r="AS119" s="12"/>
      <c r="AT119" s="12"/>
      <c r="AU119" s="12"/>
      <c r="AV119" s="12"/>
      <c r="AW119" s="12"/>
      <c r="AX119" s="12"/>
    </row>
    <row r="120" spans="1:50" ht="15">
      <c r="A120" s="512"/>
      <c r="B120" s="391"/>
      <c r="C120" s="392"/>
      <c r="D120" s="424"/>
      <c r="E120" s="455"/>
      <c r="F120" s="456"/>
      <c r="G120" s="457"/>
      <c r="H120" s="458" t="s">
        <v>160</v>
      </c>
      <c r="I120" s="479"/>
      <c r="J120" s="479">
        <v>8</v>
      </c>
      <c r="K120" s="479">
        <v>5</v>
      </c>
      <c r="L120" s="479">
        <v>3</v>
      </c>
      <c r="M120" s="479">
        <v>2</v>
      </c>
      <c r="N120" s="479">
        <v>3</v>
      </c>
      <c r="O120" s="479">
        <v>1</v>
      </c>
      <c r="P120" s="561">
        <v>2</v>
      </c>
      <c r="Q120" s="533">
        <f>SUM(J120:P120)</f>
        <v>24</v>
      </c>
      <c r="T120" s="391"/>
      <c r="U120" s="392"/>
      <c r="V120" s="523"/>
      <c r="W120" s="522"/>
      <c r="X120" s="438"/>
      <c r="Y120" s="523"/>
      <c r="Z120" s="522"/>
      <c r="AA120" s="524"/>
      <c r="AB120" s="523"/>
      <c r="AC120" s="525"/>
      <c r="AD120" s="526"/>
      <c r="AE120" s="527"/>
      <c r="AF120" s="528"/>
      <c r="AG120" s="529"/>
      <c r="AS120" s="12"/>
      <c r="AT120" s="12"/>
      <c r="AU120" s="12"/>
      <c r="AV120" s="12"/>
      <c r="AW120" s="12"/>
      <c r="AX120" s="12"/>
    </row>
    <row r="121" spans="1:50" ht="15">
      <c r="A121" s="512"/>
      <c r="B121" s="391"/>
      <c r="C121" s="392"/>
      <c r="D121" s="424"/>
      <c r="E121" s="455"/>
      <c r="F121" s="456"/>
      <c r="G121" s="457"/>
      <c r="H121" s="458" t="s">
        <v>161</v>
      </c>
      <c r="I121" s="479"/>
      <c r="J121" s="479"/>
      <c r="K121" s="479"/>
      <c r="L121" s="479"/>
      <c r="M121" s="479"/>
      <c r="N121" s="479"/>
      <c r="O121" s="479"/>
      <c r="P121" s="561"/>
      <c r="Q121" s="533">
        <f>SUM(I121:P121)</f>
        <v>0</v>
      </c>
      <c r="T121" s="391"/>
      <c r="U121" s="392"/>
      <c r="V121" s="523"/>
      <c r="W121" s="522"/>
      <c r="X121" s="438"/>
      <c r="Y121" s="523"/>
      <c r="Z121" s="522"/>
      <c r="AA121" s="524"/>
      <c r="AB121" s="523"/>
      <c r="AC121" s="525"/>
      <c r="AD121" s="526"/>
      <c r="AE121" s="527"/>
      <c r="AF121" s="528"/>
      <c r="AG121" s="529"/>
      <c r="AS121" s="12"/>
      <c r="AT121" s="12"/>
      <c r="AU121" s="12"/>
      <c r="AV121" s="12"/>
      <c r="AW121" s="12"/>
      <c r="AX121" s="12"/>
    </row>
    <row r="122" spans="1:50" ht="15.75" hidden="1" thickBot="1">
      <c r="A122" s="512"/>
      <c r="B122" s="391"/>
      <c r="C122" s="392"/>
      <c r="D122" s="424"/>
      <c r="E122" s="534"/>
      <c r="F122" s="535"/>
      <c r="G122" s="536"/>
      <c r="H122" s="537" t="s">
        <v>162</v>
      </c>
      <c r="I122" s="538"/>
      <c r="J122" s="538"/>
      <c r="K122" s="538"/>
      <c r="L122" s="539"/>
      <c r="M122" s="538"/>
      <c r="N122" s="538"/>
      <c r="O122" s="538"/>
      <c r="P122" s="562"/>
      <c r="Q122" s="541">
        <f>SUM(I122:P122)</f>
        <v>0</v>
      </c>
      <c r="R122" s="563"/>
      <c r="T122" s="391"/>
      <c r="U122" s="392"/>
      <c r="V122" s="523"/>
      <c r="W122" s="522"/>
      <c r="X122" s="438"/>
      <c r="Y122" s="523"/>
      <c r="Z122" s="522"/>
      <c r="AA122" s="524"/>
      <c r="AB122" s="523"/>
      <c r="AC122" s="525"/>
      <c r="AD122" s="526"/>
      <c r="AE122" s="527"/>
      <c r="AF122" s="528"/>
      <c r="AG122" s="529"/>
      <c r="AS122" s="12"/>
      <c r="AT122" s="12"/>
      <c r="AU122" s="12"/>
      <c r="AV122" s="12"/>
      <c r="AW122" s="12"/>
      <c r="AX122" s="12"/>
    </row>
    <row r="123" spans="1:50" ht="15.75" thickBot="1">
      <c r="A123" s="512"/>
      <c r="B123" s="391"/>
      <c r="C123" s="392"/>
      <c r="D123" s="424"/>
      <c r="E123" s="491"/>
      <c r="F123" s="491"/>
      <c r="G123" s="492"/>
      <c r="H123" s="493"/>
      <c r="I123" s="494"/>
      <c r="J123" s="494"/>
      <c r="K123" s="494"/>
      <c r="L123" s="495"/>
      <c r="M123" s="494"/>
      <c r="N123" s="494"/>
      <c r="O123" s="494"/>
      <c r="P123" s="494"/>
      <c r="Q123" s="496"/>
      <c r="T123" s="391"/>
      <c r="U123" s="392"/>
      <c r="V123" s="523"/>
      <c r="W123" s="522"/>
      <c r="X123" s="438"/>
      <c r="Y123" s="523"/>
      <c r="Z123" s="522"/>
      <c r="AA123" s="524"/>
      <c r="AB123" s="523"/>
      <c r="AC123" s="525"/>
      <c r="AD123" s="526"/>
      <c r="AE123" s="527"/>
      <c r="AF123" s="528"/>
      <c r="AG123" s="529"/>
      <c r="AS123" s="12"/>
      <c r="AT123" s="12"/>
      <c r="AU123" s="12"/>
      <c r="AV123" s="12"/>
      <c r="AW123" s="12"/>
      <c r="AX123" s="12"/>
    </row>
    <row r="124" spans="1:50" ht="33.75" thickBot="1">
      <c r="A124" s="512"/>
      <c r="B124" s="391"/>
      <c r="C124" s="413" t="s">
        <v>178</v>
      </c>
      <c r="D124" s="547"/>
      <c r="E124" s="545" t="s">
        <v>24</v>
      </c>
      <c r="F124" s="498"/>
      <c r="G124" s="498"/>
      <c r="H124" s="499" t="s">
        <v>183</v>
      </c>
      <c r="I124" s="419">
        <v>35</v>
      </c>
      <c r="J124" s="419">
        <v>58</v>
      </c>
      <c r="K124" s="419">
        <v>44</v>
      </c>
      <c r="L124" s="419">
        <v>45</v>
      </c>
      <c r="M124" s="419">
        <v>37</v>
      </c>
      <c r="N124" s="419">
        <v>35</v>
      </c>
      <c r="O124" s="419">
        <v>43</v>
      </c>
      <c r="P124" s="549">
        <v>35</v>
      </c>
      <c r="Q124" s="421">
        <v>332</v>
      </c>
      <c r="R124" s="550" t="s">
        <v>184</v>
      </c>
      <c r="T124" s="391"/>
      <c r="U124" s="392"/>
      <c r="V124" s="523"/>
      <c r="W124" s="522"/>
      <c r="X124" s="438"/>
      <c r="Y124" s="523"/>
      <c r="Z124" s="522"/>
      <c r="AA124" s="524"/>
      <c r="AB124" s="523"/>
      <c r="AC124" s="525"/>
      <c r="AD124" s="526"/>
      <c r="AE124" s="527"/>
      <c r="AF124" s="528"/>
      <c r="AG124" s="529"/>
      <c r="AS124" s="12"/>
      <c r="AT124" s="12"/>
      <c r="AU124" s="12"/>
      <c r="AV124" s="12"/>
      <c r="AW124" s="12"/>
      <c r="AX124" s="12"/>
    </row>
    <row r="125" spans="1:50" ht="15">
      <c r="A125" s="512"/>
      <c r="B125" s="391"/>
      <c r="C125" s="392"/>
      <c r="D125" s="424"/>
      <c r="E125" s="425"/>
      <c r="F125" s="426"/>
      <c r="G125" s="427"/>
      <c r="H125" s="428" t="s">
        <v>185</v>
      </c>
      <c r="I125" s="429">
        <v>11</v>
      </c>
      <c r="J125" s="429">
        <v>25</v>
      </c>
      <c r="K125" s="429">
        <v>15</v>
      </c>
      <c r="L125" s="429">
        <v>18</v>
      </c>
      <c r="M125" s="429">
        <v>14</v>
      </c>
      <c r="N125" s="429">
        <v>13</v>
      </c>
      <c r="O125" s="429">
        <v>16</v>
      </c>
      <c r="P125" s="551">
        <v>13</v>
      </c>
      <c r="Q125" s="546">
        <v>125</v>
      </c>
      <c r="R125" s="552"/>
      <c r="T125" s="391"/>
      <c r="U125" s="392"/>
      <c r="V125" s="523"/>
      <c r="W125" s="522"/>
      <c r="X125" s="438"/>
      <c r="Y125" s="523"/>
      <c r="Z125" s="522"/>
      <c r="AA125" s="524"/>
      <c r="AB125" s="523"/>
      <c r="AC125" s="525"/>
      <c r="AD125" s="526"/>
      <c r="AE125" s="527"/>
      <c r="AF125" s="528"/>
      <c r="AG125" s="529"/>
      <c r="AS125" s="12"/>
      <c r="AT125" s="12"/>
      <c r="AU125" s="12"/>
      <c r="AV125" s="12"/>
      <c r="AW125" s="12"/>
      <c r="AX125" s="12"/>
    </row>
    <row r="126" spans="1:50" ht="15">
      <c r="A126" s="512"/>
      <c r="B126" s="391"/>
      <c r="C126" s="392"/>
      <c r="D126" s="424"/>
      <c r="E126" s="447"/>
      <c r="F126" s="501"/>
      <c r="G126" s="502"/>
      <c r="H126" s="503" t="s">
        <v>186</v>
      </c>
      <c r="I126" s="504">
        <v>8</v>
      </c>
      <c r="J126" s="504">
        <v>27</v>
      </c>
      <c r="K126" s="504">
        <v>14</v>
      </c>
      <c r="L126" s="504">
        <v>19</v>
      </c>
      <c r="M126" s="504">
        <v>13</v>
      </c>
      <c r="N126" s="504">
        <v>13</v>
      </c>
      <c r="O126" s="553">
        <v>17</v>
      </c>
      <c r="P126" s="554">
        <v>16</v>
      </c>
      <c r="Q126" s="506">
        <v>127</v>
      </c>
      <c r="R126" s="555"/>
      <c r="T126" s="391"/>
      <c r="U126" s="392"/>
      <c r="V126" s="523"/>
      <c r="W126" s="522"/>
      <c r="X126" s="438"/>
      <c r="Y126" s="523"/>
      <c r="Z126" s="522"/>
      <c r="AA126" s="524"/>
      <c r="AB126" s="523"/>
      <c r="AC126" s="525"/>
      <c r="AD126" s="526"/>
      <c r="AE126" s="527"/>
      <c r="AF126" s="528"/>
      <c r="AG126" s="529"/>
      <c r="AS126" s="12"/>
      <c r="AT126" s="12"/>
      <c r="AU126" s="12"/>
      <c r="AV126" s="12"/>
      <c r="AW126" s="12"/>
      <c r="AX126" s="12"/>
    </row>
    <row r="127" spans="1:50" ht="15">
      <c r="A127" s="512"/>
      <c r="B127" s="391"/>
      <c r="C127" s="392"/>
      <c r="D127" s="424"/>
      <c r="E127" s="455"/>
      <c r="F127" s="456"/>
      <c r="G127" s="457"/>
      <c r="H127" s="458" t="s">
        <v>168</v>
      </c>
      <c r="I127" s="459">
        <v>210</v>
      </c>
      <c r="J127" s="459">
        <v>348</v>
      </c>
      <c r="K127" s="459">
        <v>264</v>
      </c>
      <c r="L127" s="460">
        <v>270</v>
      </c>
      <c r="M127" s="459">
        <v>222</v>
      </c>
      <c r="N127" s="459">
        <v>210</v>
      </c>
      <c r="O127" s="556">
        <v>266.385</v>
      </c>
      <c r="P127" s="557">
        <v>210</v>
      </c>
      <c r="Q127" s="533">
        <v>2000.385</v>
      </c>
      <c r="R127" s="558"/>
      <c r="T127" s="391"/>
      <c r="U127" s="392"/>
      <c r="V127" s="523"/>
      <c r="W127" s="522"/>
      <c r="X127" s="438"/>
      <c r="Y127" s="523"/>
      <c r="Z127" s="522"/>
      <c r="AA127" s="524"/>
      <c r="AB127" s="523"/>
      <c r="AC127" s="525"/>
      <c r="AD127" s="526"/>
      <c r="AE127" s="527"/>
      <c r="AF127" s="528"/>
      <c r="AG127" s="529"/>
      <c r="AS127" s="12"/>
      <c r="AT127" s="12"/>
      <c r="AU127" s="12"/>
      <c r="AV127" s="12"/>
      <c r="AW127" s="12"/>
      <c r="AX127" s="12"/>
    </row>
    <row r="128" spans="1:50" ht="15">
      <c r="A128" s="512"/>
      <c r="B128" s="391"/>
      <c r="C128" s="392"/>
      <c r="D128" s="424"/>
      <c r="E128" s="455"/>
      <c r="F128" s="456"/>
      <c r="G128" s="457"/>
      <c r="H128" s="458" t="s">
        <v>174</v>
      </c>
      <c r="I128" s="559">
        <v>0.25625</v>
      </c>
      <c r="J128" s="559">
        <v>0.2916666666666667</v>
      </c>
      <c r="K128" s="559">
        <v>0.25069444444444444</v>
      </c>
      <c r="L128" s="559">
        <v>0.27291666666666664</v>
      </c>
      <c r="M128" s="559">
        <v>0.2638888888888889</v>
      </c>
      <c r="N128" s="559">
        <v>0.2722222222222222</v>
      </c>
      <c r="O128" s="559">
        <v>0.2625</v>
      </c>
      <c r="P128" s="559">
        <v>0.2791666666666667</v>
      </c>
      <c r="Q128" s="560">
        <v>0.26944444444444443</v>
      </c>
      <c r="T128" s="391"/>
      <c r="U128" s="392"/>
      <c r="V128" s="523"/>
      <c r="W128" s="522"/>
      <c r="X128" s="438"/>
      <c r="Y128" s="523"/>
      <c r="Z128" s="522"/>
      <c r="AA128" s="524"/>
      <c r="AB128" s="523"/>
      <c r="AC128" s="525"/>
      <c r="AD128" s="526"/>
      <c r="AE128" s="527"/>
      <c r="AF128" s="528"/>
      <c r="AG128" s="529"/>
      <c r="AS128" s="12"/>
      <c r="AT128" s="12"/>
      <c r="AU128" s="12"/>
      <c r="AV128" s="12"/>
      <c r="AW128" s="12"/>
      <c r="AX128" s="12"/>
    </row>
    <row r="129" spans="1:50" ht="15">
      <c r="A129" s="512"/>
      <c r="B129" s="391"/>
      <c r="C129" s="392"/>
      <c r="D129" s="424"/>
      <c r="E129" s="455"/>
      <c r="F129" s="456"/>
      <c r="G129" s="457"/>
      <c r="H129" s="458" t="s">
        <v>160</v>
      </c>
      <c r="I129" s="479"/>
      <c r="J129" s="479">
        <v>29</v>
      </c>
      <c r="K129" s="479">
        <v>2</v>
      </c>
      <c r="L129" s="479">
        <v>1</v>
      </c>
      <c r="M129" s="479"/>
      <c r="N129" s="479"/>
      <c r="O129" s="479">
        <v>4</v>
      </c>
      <c r="P129" s="561">
        <v>2</v>
      </c>
      <c r="Q129" s="533">
        <v>38</v>
      </c>
      <c r="T129" s="391"/>
      <c r="U129" s="392"/>
      <c r="V129" s="523"/>
      <c r="W129" s="522"/>
      <c r="X129" s="438"/>
      <c r="Y129" s="523"/>
      <c r="Z129" s="522"/>
      <c r="AA129" s="524"/>
      <c r="AB129" s="523"/>
      <c r="AC129" s="525"/>
      <c r="AD129" s="526"/>
      <c r="AE129" s="527"/>
      <c r="AF129" s="528"/>
      <c r="AG129" s="529"/>
      <c r="AS129" s="12"/>
      <c r="AT129" s="12"/>
      <c r="AU129" s="12"/>
      <c r="AV129" s="12"/>
      <c r="AW129" s="12"/>
      <c r="AX129" s="12"/>
    </row>
    <row r="130" spans="1:50" ht="15">
      <c r="A130" s="512"/>
      <c r="B130" s="391"/>
      <c r="C130" s="392"/>
      <c r="D130" s="424"/>
      <c r="E130" s="455"/>
      <c r="F130" s="456"/>
      <c r="G130" s="457"/>
      <c r="H130" s="458" t="s">
        <v>161</v>
      </c>
      <c r="I130" s="479"/>
      <c r="J130" s="479"/>
      <c r="K130" s="479"/>
      <c r="L130" s="479"/>
      <c r="M130" s="479"/>
      <c r="N130" s="479"/>
      <c r="O130" s="479"/>
      <c r="P130" s="561"/>
      <c r="Q130" s="533">
        <v>0</v>
      </c>
      <c r="T130" s="391"/>
      <c r="U130" s="392"/>
      <c r="V130" s="523"/>
      <c r="W130" s="522"/>
      <c r="X130" s="438"/>
      <c r="Y130" s="523"/>
      <c r="Z130" s="522"/>
      <c r="AA130" s="524"/>
      <c r="AB130" s="523"/>
      <c r="AC130" s="525"/>
      <c r="AD130" s="526"/>
      <c r="AE130" s="527"/>
      <c r="AF130" s="528"/>
      <c r="AG130" s="529"/>
      <c r="AS130" s="12"/>
      <c r="AT130" s="12"/>
      <c r="AU130" s="12"/>
      <c r="AV130" s="12"/>
      <c r="AW130" s="12"/>
      <c r="AX130" s="12"/>
    </row>
    <row r="131" spans="1:50" ht="44.25" hidden="1" thickBot="1">
      <c r="A131" s="512"/>
      <c r="B131" s="391"/>
      <c r="C131" s="392"/>
      <c r="D131" s="424"/>
      <c r="E131" s="534"/>
      <c r="F131" s="535"/>
      <c r="G131" s="536"/>
      <c r="H131" s="537" t="s">
        <v>162</v>
      </c>
      <c r="I131" s="538">
        <v>1</v>
      </c>
      <c r="J131" s="538"/>
      <c r="K131" s="538"/>
      <c r="L131" s="539"/>
      <c r="M131" s="538"/>
      <c r="N131" s="538"/>
      <c r="O131" s="538"/>
      <c r="P131" s="562"/>
      <c r="Q131" s="541">
        <v>1</v>
      </c>
      <c r="R131" s="563" t="s">
        <v>187</v>
      </c>
      <c r="T131" s="391"/>
      <c r="U131" s="392"/>
      <c r="V131" s="523"/>
      <c r="W131" s="522"/>
      <c r="X131" s="438"/>
      <c r="Y131" s="523"/>
      <c r="Z131" s="522"/>
      <c r="AA131" s="524"/>
      <c r="AB131" s="523"/>
      <c r="AC131" s="525"/>
      <c r="AD131" s="526"/>
      <c r="AE131" s="527"/>
      <c r="AF131" s="528"/>
      <c r="AG131" s="529"/>
      <c r="AS131" s="12"/>
      <c r="AT131" s="12"/>
      <c r="AU131" s="12"/>
      <c r="AV131" s="12"/>
      <c r="AW131" s="12"/>
      <c r="AX131" s="12"/>
    </row>
    <row r="132" spans="5:24" ht="15.75" thickBot="1">
      <c r="E132" s="491"/>
      <c r="F132" s="491"/>
      <c r="G132" s="492"/>
      <c r="H132" s="493"/>
      <c r="I132" s="494"/>
      <c r="J132" s="494"/>
      <c r="K132" s="494"/>
      <c r="L132" s="495"/>
      <c r="M132" s="494"/>
      <c r="N132" s="494"/>
      <c r="O132" s="494"/>
      <c r="P132" s="494"/>
      <c r="Q132" s="496"/>
      <c r="T132" s="391"/>
      <c r="U132" s="392"/>
      <c r="V132" s="523"/>
      <c r="W132" s="522"/>
      <c r="X132" s="438"/>
    </row>
    <row r="133" spans="3:24" ht="33.75" thickBot="1">
      <c r="C133" s="413" t="s">
        <v>178</v>
      </c>
      <c r="D133" s="547"/>
      <c r="E133" s="545" t="s">
        <v>23</v>
      </c>
      <c r="F133" s="498"/>
      <c r="G133" s="498"/>
      <c r="H133" s="499" t="s">
        <v>188</v>
      </c>
      <c r="I133" s="419">
        <v>42</v>
      </c>
      <c r="J133" s="419">
        <v>46</v>
      </c>
      <c r="K133" s="419">
        <v>52</v>
      </c>
      <c r="L133" s="419">
        <v>52</v>
      </c>
      <c r="M133" s="418">
        <v>68</v>
      </c>
      <c r="N133" s="419">
        <v>53</v>
      </c>
      <c r="O133" s="419">
        <v>47</v>
      </c>
      <c r="P133" s="549">
        <v>49</v>
      </c>
      <c r="Q133" s="421">
        <v>409</v>
      </c>
      <c r="R133" s="550" t="s">
        <v>189</v>
      </c>
      <c r="T133" s="391"/>
      <c r="U133" s="392"/>
      <c r="V133" s="523"/>
      <c r="W133" s="522"/>
      <c r="X133" s="438"/>
    </row>
    <row r="134" spans="5:24" ht="15">
      <c r="E134" s="425"/>
      <c r="F134" s="426"/>
      <c r="G134" s="427"/>
      <c r="H134" s="428" t="s">
        <v>190</v>
      </c>
      <c r="I134" s="429">
        <v>17</v>
      </c>
      <c r="J134" s="429">
        <v>23</v>
      </c>
      <c r="K134" s="429">
        <v>23</v>
      </c>
      <c r="L134" s="429">
        <v>15</v>
      </c>
      <c r="M134" s="429">
        <v>34</v>
      </c>
      <c r="N134" s="429">
        <v>24</v>
      </c>
      <c r="O134" s="429">
        <v>21</v>
      </c>
      <c r="P134" s="551">
        <v>20</v>
      </c>
      <c r="Q134" s="546">
        <v>177</v>
      </c>
      <c r="R134" s="552"/>
      <c r="T134" s="391"/>
      <c r="U134" s="392"/>
      <c r="V134" s="523"/>
      <c r="W134" s="522"/>
      <c r="X134" s="438"/>
    </row>
    <row r="135" spans="5:24" ht="15">
      <c r="E135" s="447"/>
      <c r="F135" s="501"/>
      <c r="G135" s="502"/>
      <c r="H135" s="503" t="s">
        <v>191</v>
      </c>
      <c r="I135" s="504">
        <v>20</v>
      </c>
      <c r="J135" s="504">
        <v>23</v>
      </c>
      <c r="K135" s="504">
        <v>25</v>
      </c>
      <c r="L135" s="504">
        <v>18</v>
      </c>
      <c r="M135" s="504">
        <v>37</v>
      </c>
      <c r="N135" s="504">
        <v>24</v>
      </c>
      <c r="O135" s="553">
        <v>24</v>
      </c>
      <c r="P135" s="554">
        <v>23</v>
      </c>
      <c r="Q135" s="506">
        <v>194</v>
      </c>
      <c r="R135" s="555" t="s">
        <v>192</v>
      </c>
      <c r="S135" s="392" t="s">
        <v>193</v>
      </c>
      <c r="U135" s="14"/>
      <c r="V135" s="519" t="s">
        <v>194</v>
      </c>
      <c r="X135" s="520" t="s">
        <v>195</v>
      </c>
    </row>
    <row r="136" spans="5:24" ht="15">
      <c r="E136" s="455"/>
      <c r="F136" s="456"/>
      <c r="G136" s="457"/>
      <c r="H136" s="458" t="s">
        <v>168</v>
      </c>
      <c r="I136" s="459">
        <v>252</v>
      </c>
      <c r="J136" s="459">
        <v>276</v>
      </c>
      <c r="K136" s="459">
        <v>312</v>
      </c>
      <c r="L136" s="460">
        <v>312</v>
      </c>
      <c r="M136" s="459">
        <v>408</v>
      </c>
      <c r="N136" s="459">
        <v>318</v>
      </c>
      <c r="O136" s="556">
        <v>287.165</v>
      </c>
      <c r="P136" s="564">
        <v>324.195</v>
      </c>
      <c r="Q136" s="533">
        <v>2489.36</v>
      </c>
      <c r="R136" s="558" t="s">
        <v>196</v>
      </c>
      <c r="S136" s="530" t="s">
        <v>197</v>
      </c>
      <c r="U136" s="14"/>
      <c r="V136" s="531" t="s">
        <v>198</v>
      </c>
      <c r="X136" s="438"/>
    </row>
    <row r="137" spans="5:24" ht="15">
      <c r="E137" s="455"/>
      <c r="F137" s="456"/>
      <c r="G137" s="457"/>
      <c r="H137" s="458" t="s">
        <v>174</v>
      </c>
      <c r="I137" s="559">
        <v>0.3659722222222222</v>
      </c>
      <c r="J137" s="559">
        <v>0.31736111111111115</v>
      </c>
      <c r="K137" s="559">
        <v>0.3159722222222222</v>
      </c>
      <c r="L137" s="559">
        <v>0.27152777777777776</v>
      </c>
      <c r="M137" s="559">
        <v>0.3194444444444445</v>
      </c>
      <c r="N137" s="559">
        <v>0.29097222222222224</v>
      </c>
      <c r="O137" s="559">
        <v>0.2972222222222222</v>
      </c>
      <c r="P137" s="565">
        <v>0.2902777777777778</v>
      </c>
      <c r="Q137" s="560">
        <v>0.3076388888888889</v>
      </c>
      <c r="T137" s="391"/>
      <c r="U137" s="392"/>
      <c r="V137" s="523"/>
      <c r="W137" s="522"/>
      <c r="X137" s="438"/>
    </row>
    <row r="138" spans="5:24" ht="15">
      <c r="E138" s="455"/>
      <c r="F138" s="456"/>
      <c r="G138" s="457"/>
      <c r="H138" s="458" t="s">
        <v>160</v>
      </c>
      <c r="I138" s="479"/>
      <c r="J138" s="479">
        <v>15</v>
      </c>
      <c r="K138" s="479">
        <v>12</v>
      </c>
      <c r="L138" s="479">
        <v>12</v>
      </c>
      <c r="M138" s="479">
        <v>16</v>
      </c>
      <c r="N138" s="479">
        <v>8</v>
      </c>
      <c r="O138" s="479">
        <v>2</v>
      </c>
      <c r="P138" s="561">
        <v>3</v>
      </c>
      <c r="Q138" s="533">
        <v>68</v>
      </c>
      <c r="T138" s="391"/>
      <c r="U138" s="392"/>
      <c r="V138" s="523"/>
      <c r="W138" s="522"/>
      <c r="X138" s="438"/>
    </row>
    <row r="139" spans="5:24" ht="15">
      <c r="E139" s="455"/>
      <c r="F139" s="456"/>
      <c r="G139" s="457"/>
      <c r="H139" s="458" t="s">
        <v>161</v>
      </c>
      <c r="I139" s="479"/>
      <c r="J139" s="479"/>
      <c r="K139" s="479"/>
      <c r="L139" s="479"/>
      <c r="M139" s="479"/>
      <c r="N139" s="479"/>
      <c r="O139" s="479">
        <v>2</v>
      </c>
      <c r="P139" s="561"/>
      <c r="Q139" s="533">
        <v>2</v>
      </c>
      <c r="T139" s="391"/>
      <c r="U139" s="392"/>
      <c r="V139" s="523"/>
      <c r="W139" s="522"/>
      <c r="X139" s="438"/>
    </row>
    <row r="140" spans="5:24" ht="15.75" hidden="1" thickBot="1">
      <c r="E140" s="534"/>
      <c r="F140" s="535"/>
      <c r="G140" s="536"/>
      <c r="H140" s="537" t="s">
        <v>162</v>
      </c>
      <c r="I140" s="538"/>
      <c r="J140" s="538"/>
      <c r="K140" s="538"/>
      <c r="L140" s="539"/>
      <c r="M140" s="538"/>
      <c r="N140" s="538"/>
      <c r="O140" s="538"/>
      <c r="P140" s="562"/>
      <c r="Q140" s="541">
        <v>0</v>
      </c>
      <c r="T140" s="391"/>
      <c r="U140" s="392"/>
      <c r="V140" s="523"/>
      <c r="W140" s="522"/>
      <c r="X140" s="438"/>
    </row>
  </sheetData>
  <sheetProtection/>
  <mergeCells count="1">
    <mergeCell ref="AH2:AJ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2015-02-08T19:50:12Z</dcterms:created>
  <dcterms:modified xsi:type="dcterms:W3CDTF">2015-02-08T19:57:18Z</dcterms:modified>
  <cp:category/>
  <cp:version/>
  <cp:contentType/>
  <cp:contentStatus/>
</cp:coreProperties>
</file>