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730" windowHeight="10110" activeTab="0"/>
  </bookViews>
  <sheets>
    <sheet name="TR150" sheetId="1" r:id="rId1"/>
  </sheets>
  <definedNames/>
  <calcPr fullCalcOnLoad="1"/>
</workbook>
</file>

<file path=xl/sharedStrings.xml><?xml version="1.0" encoding="utf-8"?>
<sst xmlns="http://schemas.openxmlformats.org/spreadsheetml/2006/main" count="164" uniqueCount="143">
  <si>
    <t>Imię</t>
  </si>
  <si>
    <t>Nazwisko</t>
  </si>
  <si>
    <t>Klub</t>
  </si>
  <si>
    <t>Rok urodzenia</t>
  </si>
  <si>
    <t>Ilość PK</t>
  </si>
  <si>
    <t>Kategoria</t>
  </si>
  <si>
    <t>Płeć</t>
  </si>
  <si>
    <t>czas całkowity [min]</t>
  </si>
  <si>
    <t>pomoc</t>
  </si>
  <si>
    <t>0</t>
  </si>
  <si>
    <t>02</t>
  </si>
  <si>
    <t>03</t>
  </si>
  <si>
    <t>Kolumna4</t>
  </si>
  <si>
    <t>05</t>
  </si>
  <si>
    <t>06</t>
  </si>
  <si>
    <t>07</t>
  </si>
  <si>
    <t>08</t>
  </si>
  <si>
    <t>Czas [h]</t>
  </si>
  <si>
    <t>Miejsce</t>
  </si>
  <si>
    <t>Czas [min]</t>
  </si>
  <si>
    <t>lp</t>
  </si>
  <si>
    <t>Bartosz</t>
  </si>
  <si>
    <t>Wojciech</t>
  </si>
  <si>
    <t>Łukasz</t>
  </si>
  <si>
    <t>Urszula</t>
  </si>
  <si>
    <t>Grzegorz</t>
  </si>
  <si>
    <t>Radosław</t>
  </si>
  <si>
    <t>Krzysztof</t>
  </si>
  <si>
    <t>Piotr</t>
  </si>
  <si>
    <t>Adam</t>
  </si>
  <si>
    <t>Andrzej</t>
  </si>
  <si>
    <t>Barbara</t>
  </si>
  <si>
    <t>Marcin</t>
  </si>
  <si>
    <t>Leszek</t>
  </si>
  <si>
    <t>Małgorzata</t>
  </si>
  <si>
    <t>Stanisław</t>
  </si>
  <si>
    <t>Jarek</t>
  </si>
  <si>
    <t>Agata</t>
  </si>
  <si>
    <t>Marek</t>
  </si>
  <si>
    <t>Ryszard</t>
  </si>
  <si>
    <t>Jan</t>
  </si>
  <si>
    <t>Paweł</t>
  </si>
  <si>
    <t>Michał</t>
  </si>
  <si>
    <t>Anna</t>
  </si>
  <si>
    <t>Daniel</t>
  </si>
  <si>
    <t>Krystyna</t>
  </si>
  <si>
    <t>Tomasz</t>
  </si>
  <si>
    <t>Rafał</t>
  </si>
  <si>
    <t>Stanislaw</t>
  </si>
  <si>
    <t>Maciek</t>
  </si>
  <si>
    <t>Bartłomiej</t>
  </si>
  <si>
    <t>Agnieszka</t>
  </si>
  <si>
    <t>Kamil</t>
  </si>
  <si>
    <t>Sabina</t>
  </si>
  <si>
    <t>Ewa</t>
  </si>
  <si>
    <t>Marzka</t>
  </si>
  <si>
    <t>Szymon</t>
  </si>
  <si>
    <t>Hofman</t>
  </si>
  <si>
    <t>Hołdakowski</t>
  </si>
  <si>
    <t>Piotrowicz</t>
  </si>
  <si>
    <t>Liszka</t>
  </si>
  <si>
    <t>Walentowski</t>
  </si>
  <si>
    <t>Melon-Mika</t>
  </si>
  <si>
    <t>Wiktorowski</t>
  </si>
  <si>
    <t>Michalski</t>
  </si>
  <si>
    <t>Dębek</t>
  </si>
  <si>
    <t>Wasylkiewicz</t>
  </si>
  <si>
    <t>Skompska</t>
  </si>
  <si>
    <t>Mirowski</t>
  </si>
  <si>
    <t>Witkowski</t>
  </si>
  <si>
    <t>Płudowski</t>
  </si>
  <si>
    <t>Witak</t>
  </si>
  <si>
    <t>Ruchlicki</t>
  </si>
  <si>
    <t>Mierzwicki</t>
  </si>
  <si>
    <t>Eibl</t>
  </si>
  <si>
    <t>Wieczorek</t>
  </si>
  <si>
    <t>Motyl-Adamczyk</t>
  </si>
  <si>
    <t>Adamczyk</t>
  </si>
  <si>
    <t>Hakało</t>
  </si>
  <si>
    <t>Tusiński</t>
  </si>
  <si>
    <t>Świerczyński</t>
  </si>
  <si>
    <t>Ciesłowski</t>
  </si>
  <si>
    <t>Niewęgłowski</t>
  </si>
  <si>
    <t>Chełmicki</t>
  </si>
  <si>
    <t>Brudło</t>
  </si>
  <si>
    <t>Nowaczyk</t>
  </si>
  <si>
    <t>Paszkowski</t>
  </si>
  <si>
    <t>Dreslewski</t>
  </si>
  <si>
    <t>Otto</t>
  </si>
  <si>
    <t>Śmieja</t>
  </si>
  <si>
    <t>Konieczna</t>
  </si>
  <si>
    <t>Konieczny</t>
  </si>
  <si>
    <t>Banaszkiewicz</t>
  </si>
  <si>
    <t>Rozent</t>
  </si>
  <si>
    <t>Sambor</t>
  </si>
  <si>
    <t>Kruczek</t>
  </si>
  <si>
    <t>Kołtun</t>
  </si>
  <si>
    <t>Konopiński</t>
  </si>
  <si>
    <t>Bober</t>
  </si>
  <si>
    <t>Owczarski</t>
  </si>
  <si>
    <t>Kłopocińska</t>
  </si>
  <si>
    <t>Łozowski</t>
  </si>
  <si>
    <t>Dempniak</t>
  </si>
  <si>
    <t>Giełzak</t>
  </si>
  <si>
    <t>Kołodziej</t>
  </si>
  <si>
    <t>Janerka Moroń</t>
  </si>
  <si>
    <t>Sobków</t>
  </si>
  <si>
    <t>LIVESTRONG POLAND TEAM</t>
  </si>
  <si>
    <t>Gary Miodu</t>
  </si>
  <si>
    <t>PTU Wheeler BikeTires.pl</t>
  </si>
  <si>
    <t>LosMaruderos</t>
  </si>
  <si>
    <t>Los Maruderos</t>
  </si>
  <si>
    <t>XBOX 360 BIKE TEAM</t>
  </si>
  <si>
    <t>DAMY RADE</t>
  </si>
  <si>
    <t>SKG</t>
  </si>
  <si>
    <t>SONY MTB TEAM</t>
  </si>
  <si>
    <t>Cycliści</t>
  </si>
  <si>
    <t>KPMG Bike Team</t>
  </si>
  <si>
    <t>PTR Dojlidy Białystok</t>
  </si>
  <si>
    <t>Miami Vice</t>
  </si>
  <si>
    <t>EIBLU TEAM</t>
  </si>
  <si>
    <t>Wieczorek Team</t>
  </si>
  <si>
    <t>Rowerowanie.pl</t>
  </si>
  <si>
    <t>PTTK Lwówek ŚL.</t>
  </si>
  <si>
    <t>Hardcore-team</t>
  </si>
  <si>
    <t>KTE Tramp</t>
  </si>
  <si>
    <t>Harpagan 29er</t>
  </si>
  <si>
    <t>GHOST RIDERS</t>
  </si>
  <si>
    <t>YORK Bolechowo</t>
  </si>
  <si>
    <t>Poncho People</t>
  </si>
  <si>
    <t>LIRO team</t>
  </si>
  <si>
    <t>Grupa Rowerowa Lipka</t>
  </si>
  <si>
    <t>KTR Bike Orient</t>
  </si>
  <si>
    <t>San FranTrzcińsko</t>
  </si>
  <si>
    <t>Sambor Team</t>
  </si>
  <si>
    <t>WAWEL-COMPASS</t>
  </si>
  <si>
    <t>Lubań Bikers Team</t>
  </si>
  <si>
    <t>Tines Bikeholicy</t>
  </si>
  <si>
    <t>Harpagan</t>
  </si>
  <si>
    <t>MMGO Chojnice</t>
  </si>
  <si>
    <t>inov-8</t>
  </si>
  <si>
    <t>Dziabnięci</t>
  </si>
  <si>
    <t>nkl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</si>
</sst>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0" fillId="6" borderId="12" xfId="0" applyFont="1" applyFill="1" applyBorder="1" applyAlignment="1">
      <alignment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30" fillId="6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30" fillId="6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30" fillId="6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30" fillId="6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30" fillId="6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30" fillId="6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4" borderId="24" xfId="0" applyFill="1" applyBorder="1" applyAlignment="1">
      <alignment wrapText="1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wrapText="1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H53" totalsRowShown="0">
  <autoFilter ref="A2:H53"/>
  <tableColumns count="8">
    <tableColumn id="1" name="0"/>
    <tableColumn id="2" name="02"/>
    <tableColumn id="3" name="03"/>
    <tableColumn id="4" name="Kolumna4"/>
    <tableColumn id="5" name="05"/>
    <tableColumn id="6" name="06"/>
    <tableColumn id="7" name="07"/>
    <tableColumn id="8" name="08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Z53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C15" sqref="C15"/>
    </sheetView>
  </sheetViews>
  <sheetFormatPr defaultColWidth="8.796875" defaultRowHeight="14.25"/>
  <cols>
    <col min="1" max="1" width="10.69921875" style="2" customWidth="1"/>
    <col min="2" max="2" width="15.09765625" style="2" customWidth="1"/>
    <col min="3" max="3" width="20.8984375" style="2" customWidth="1"/>
    <col min="4" max="4" width="12.69921875" style="5" hidden="1" customWidth="1"/>
    <col min="5" max="5" width="4.5" style="2" customWidth="1"/>
    <col min="6" max="6" width="8.3984375" style="2" customWidth="1"/>
    <col min="7" max="7" width="5.19921875" style="2" customWidth="1"/>
    <col min="8" max="8" width="9" style="2" hidden="1" customWidth="1"/>
    <col min="9" max="9" width="9" style="5" hidden="1" customWidth="1"/>
    <col min="10" max="10" width="9.69921875" style="5" hidden="1" customWidth="1"/>
    <col min="11" max="11" width="4.5" style="5" hidden="1" customWidth="1"/>
    <col min="12" max="12" width="9" style="5" hidden="1" customWidth="1"/>
    <col min="13" max="13" width="9" style="5" customWidth="1"/>
    <col min="14" max="16384" width="9" style="2" customWidth="1"/>
  </cols>
  <sheetData>
    <row r="1" spans="1:13" s="1" customFormat="1" ht="15.75" customHeight="1" thickBot="1">
      <c r="A1" s="12" t="s">
        <v>0</v>
      </c>
      <c r="B1" s="16" t="s">
        <v>1</v>
      </c>
      <c r="C1" s="18" t="s">
        <v>2</v>
      </c>
      <c r="D1" s="20" t="s">
        <v>3</v>
      </c>
      <c r="E1" s="18" t="s">
        <v>4</v>
      </c>
      <c r="F1" s="16" t="s">
        <v>17</v>
      </c>
      <c r="G1" s="14" t="s">
        <v>19</v>
      </c>
      <c r="H1" s="9" t="s">
        <v>7</v>
      </c>
      <c r="I1" s="24" t="s">
        <v>6</v>
      </c>
      <c r="J1" s="20" t="s">
        <v>5</v>
      </c>
      <c r="K1" s="22" t="s">
        <v>20</v>
      </c>
      <c r="L1" s="10" t="s">
        <v>8</v>
      </c>
      <c r="M1" s="11" t="s">
        <v>18</v>
      </c>
    </row>
    <row r="2" spans="1:13" ht="14.25" hidden="1">
      <c r="A2" s="13" t="s">
        <v>9</v>
      </c>
      <c r="B2" s="17" t="s">
        <v>10</v>
      </c>
      <c r="C2" s="19" t="s">
        <v>11</v>
      </c>
      <c r="D2" s="21" t="s">
        <v>12</v>
      </c>
      <c r="E2" s="19" t="s">
        <v>13</v>
      </c>
      <c r="F2" s="17" t="s">
        <v>14</v>
      </c>
      <c r="G2" s="15" t="s">
        <v>15</v>
      </c>
      <c r="H2" s="6" t="s">
        <v>16</v>
      </c>
      <c r="I2" s="25" t="str">
        <f>IF(RIGHT(A2,1)="a","K","M")</f>
        <v>M</v>
      </c>
      <c r="J2" s="21"/>
      <c r="K2" s="23">
        <v>0</v>
      </c>
      <c r="L2" s="7">
        <v>0</v>
      </c>
      <c r="M2" s="8">
        <v>0</v>
      </c>
    </row>
    <row r="3" spans="1:52" s="1" customFormat="1" ht="15" customHeight="1" thickBot="1" thickTop="1">
      <c r="A3" s="40" t="s">
        <v>41</v>
      </c>
      <c r="B3" s="40" t="s">
        <v>84</v>
      </c>
      <c r="C3" s="40" t="s">
        <v>125</v>
      </c>
      <c r="D3" s="40">
        <v>1979</v>
      </c>
      <c r="E3" s="41">
        <v>35</v>
      </c>
      <c r="F3" s="42">
        <v>12</v>
      </c>
      <c r="G3" s="43">
        <v>12</v>
      </c>
      <c r="H3" s="44">
        <f aca="true" t="shared" si="0" ref="H3:H34">F3*60+G3</f>
        <v>732</v>
      </c>
      <c r="I3" s="45" t="str">
        <f>IF(TR150!$A3="","",IF(RIGHT(A3,1)="a","K","M"))</f>
        <v>M</v>
      </c>
      <c r="J3" s="46" t="str">
        <f>CONCATENATE(I3,(IF(D3="","",IF(2012-D3&lt;45,"O","W"))))</f>
        <v>MO</v>
      </c>
      <c r="K3" s="47">
        <f aca="true" t="shared" si="1" ref="K3:K52">K2+1</f>
        <v>1</v>
      </c>
      <c r="L3" s="48">
        <f aca="true" t="shared" si="2" ref="L3:L28">IF(H3=H2,L2,L2+1)</f>
        <v>1</v>
      </c>
      <c r="M3" s="49">
        <f aca="true" t="shared" si="3" ref="M3:M26">IF(L3=L2,M2,K3)</f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.75" thickBot="1" thickTop="1">
      <c r="A4" s="40" t="s">
        <v>44</v>
      </c>
      <c r="B4" s="40" t="s">
        <v>89</v>
      </c>
      <c r="C4" s="40" t="s">
        <v>130</v>
      </c>
      <c r="D4" s="40">
        <v>1982</v>
      </c>
      <c r="E4" s="41">
        <v>35</v>
      </c>
      <c r="F4" s="42">
        <v>12</v>
      </c>
      <c r="G4" s="43">
        <v>54</v>
      </c>
      <c r="H4" s="44">
        <f t="shared" si="0"/>
        <v>774</v>
      </c>
      <c r="I4" s="45" t="str">
        <f>IF(TR150!$A4="","",IF(RIGHT(A4,1)="a","K","M"))</f>
        <v>M</v>
      </c>
      <c r="J4" s="46" t="str">
        <f aca="true" t="shared" si="4" ref="J4:J52">CONCATENATE(I4,(IF(D4="","",IF(2012-D4&lt;45,"O","W"))))</f>
        <v>MO</v>
      </c>
      <c r="K4" s="47">
        <f t="shared" si="1"/>
        <v>2</v>
      </c>
      <c r="L4" s="48">
        <f t="shared" si="2"/>
        <v>2</v>
      </c>
      <c r="M4" s="49">
        <f t="shared" si="3"/>
        <v>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5.75" thickBot="1" thickTop="1">
      <c r="A5" s="40" t="s">
        <v>41</v>
      </c>
      <c r="B5" s="40" t="s">
        <v>92</v>
      </c>
      <c r="C5" s="40" t="s">
        <v>132</v>
      </c>
      <c r="D5" s="40">
        <v>1987</v>
      </c>
      <c r="E5" s="41">
        <v>35</v>
      </c>
      <c r="F5" s="42">
        <v>13</v>
      </c>
      <c r="G5" s="43">
        <v>32</v>
      </c>
      <c r="H5" s="44">
        <f t="shared" si="0"/>
        <v>812</v>
      </c>
      <c r="I5" s="45" t="str">
        <f>IF(TR150!$A5="","",IF(RIGHT(A5,1)="a","K","M"))</f>
        <v>M</v>
      </c>
      <c r="J5" s="46" t="str">
        <f t="shared" si="4"/>
        <v>MO</v>
      </c>
      <c r="K5" s="47">
        <f t="shared" si="1"/>
        <v>3</v>
      </c>
      <c r="L5" s="48">
        <f t="shared" si="2"/>
        <v>3</v>
      </c>
      <c r="M5" s="49">
        <f t="shared" si="3"/>
        <v>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5.75" thickBot="1" thickTop="1">
      <c r="A6" s="26" t="s">
        <v>50</v>
      </c>
      <c r="B6" s="26" t="s">
        <v>98</v>
      </c>
      <c r="C6" s="26" t="s">
        <v>138</v>
      </c>
      <c r="D6" s="26">
        <v>1972</v>
      </c>
      <c r="E6" s="36">
        <v>35</v>
      </c>
      <c r="F6" s="37">
        <v>13</v>
      </c>
      <c r="G6" s="38">
        <v>36</v>
      </c>
      <c r="H6" s="30">
        <f t="shared" si="0"/>
        <v>816</v>
      </c>
      <c r="I6" s="31" t="str">
        <f>IF(TR150!$A6="","",IF(RIGHT(A6,1)="a","K","M"))</f>
        <v>M</v>
      </c>
      <c r="J6" s="32" t="str">
        <f t="shared" si="4"/>
        <v>MO</v>
      </c>
      <c r="K6" s="33">
        <f t="shared" si="1"/>
        <v>4</v>
      </c>
      <c r="L6" s="34">
        <f t="shared" si="2"/>
        <v>4</v>
      </c>
      <c r="M6" s="35">
        <f t="shared" si="3"/>
        <v>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5.75" thickBot="1" thickTop="1">
      <c r="A7" s="26" t="s">
        <v>26</v>
      </c>
      <c r="B7" s="26" t="s">
        <v>79</v>
      </c>
      <c r="C7" s="26"/>
      <c r="D7" s="26">
        <v>1974</v>
      </c>
      <c r="E7" s="27">
        <v>35</v>
      </c>
      <c r="F7" s="28">
        <v>14</v>
      </c>
      <c r="G7" s="29">
        <v>11</v>
      </c>
      <c r="H7" s="30">
        <f t="shared" si="0"/>
        <v>851</v>
      </c>
      <c r="I7" s="31" t="str">
        <f>IF(TR150!$A7="","",IF(RIGHT(A7,1)="a","K","M"))</f>
        <v>M</v>
      </c>
      <c r="J7" s="32" t="str">
        <f t="shared" si="4"/>
        <v>MO</v>
      </c>
      <c r="K7" s="33">
        <f t="shared" si="1"/>
        <v>5</v>
      </c>
      <c r="L7" s="34">
        <f t="shared" si="2"/>
        <v>5</v>
      </c>
      <c r="M7" s="35">
        <f t="shared" si="3"/>
        <v>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5.75" thickBot="1" thickTop="1">
      <c r="A8" s="26" t="s">
        <v>22</v>
      </c>
      <c r="B8" s="26" t="s">
        <v>86</v>
      </c>
      <c r="C8" s="26"/>
      <c r="D8" s="26">
        <v>1978</v>
      </c>
      <c r="E8" s="36">
        <v>35</v>
      </c>
      <c r="F8" s="37">
        <v>14</v>
      </c>
      <c r="G8" s="38">
        <v>22</v>
      </c>
      <c r="H8" s="30">
        <f t="shared" si="0"/>
        <v>862</v>
      </c>
      <c r="I8" s="31" t="str">
        <f>IF(TR150!$A8="","",IF(RIGHT(A8,1)="a","K","M"))</f>
        <v>M</v>
      </c>
      <c r="J8" s="32" t="str">
        <f t="shared" si="4"/>
        <v>MO</v>
      </c>
      <c r="K8" s="33">
        <f t="shared" si="1"/>
        <v>6</v>
      </c>
      <c r="L8" s="34">
        <f t="shared" si="2"/>
        <v>6</v>
      </c>
      <c r="M8" s="35">
        <f t="shared" si="3"/>
        <v>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5.75" thickBot="1" thickTop="1">
      <c r="A9" s="26" t="s">
        <v>36</v>
      </c>
      <c r="B9" s="26" t="s">
        <v>75</v>
      </c>
      <c r="C9" s="26" t="s">
        <v>121</v>
      </c>
      <c r="D9" s="26">
        <v>1984</v>
      </c>
      <c r="E9" s="27">
        <v>35</v>
      </c>
      <c r="F9" s="28">
        <v>14</v>
      </c>
      <c r="G9" s="29">
        <v>38</v>
      </c>
      <c r="H9" s="30">
        <f t="shared" si="0"/>
        <v>878</v>
      </c>
      <c r="I9" s="31" t="str">
        <f>IF(TR150!$A9="","",IF(RIGHT(A9,1)="a","K","M"))</f>
        <v>M</v>
      </c>
      <c r="J9" s="32" t="str">
        <f t="shared" si="4"/>
        <v>MO</v>
      </c>
      <c r="K9" s="33">
        <f t="shared" si="1"/>
        <v>7</v>
      </c>
      <c r="L9" s="34">
        <f t="shared" si="2"/>
        <v>7</v>
      </c>
      <c r="M9" s="35">
        <f t="shared" si="3"/>
        <v>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5.75" thickBot="1" thickTop="1">
      <c r="A10" s="50" t="s">
        <v>53</v>
      </c>
      <c r="B10" s="50" t="s">
        <v>103</v>
      </c>
      <c r="C10" s="50" t="s">
        <v>140</v>
      </c>
      <c r="D10" s="50">
        <v>1987</v>
      </c>
      <c r="E10" s="51">
        <v>35</v>
      </c>
      <c r="F10" s="52">
        <v>14</v>
      </c>
      <c r="G10" s="53">
        <v>39</v>
      </c>
      <c r="H10" s="54">
        <f t="shared" si="0"/>
        <v>879</v>
      </c>
      <c r="I10" s="55" t="str">
        <f>IF(TR150!$A10="","",IF(RIGHT(A10,1)="a","K","M"))</f>
        <v>K</v>
      </c>
      <c r="J10" s="56" t="str">
        <f t="shared" si="4"/>
        <v>KO</v>
      </c>
      <c r="K10" s="57">
        <f t="shared" si="1"/>
        <v>8</v>
      </c>
      <c r="L10" s="58">
        <f t="shared" si="2"/>
        <v>8</v>
      </c>
      <c r="M10" s="59">
        <f t="shared" si="3"/>
        <v>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5.75" thickBot="1" thickTop="1">
      <c r="A11" s="26" t="s">
        <v>32</v>
      </c>
      <c r="B11" s="26" t="s">
        <v>99</v>
      </c>
      <c r="C11" s="26" t="s">
        <v>139</v>
      </c>
      <c r="D11" s="26">
        <v>1978</v>
      </c>
      <c r="E11" s="36">
        <v>35</v>
      </c>
      <c r="F11" s="37">
        <v>14</v>
      </c>
      <c r="G11" s="38">
        <v>41</v>
      </c>
      <c r="H11" s="30">
        <f t="shared" si="0"/>
        <v>881</v>
      </c>
      <c r="I11" s="31" t="str">
        <f>IF(TR150!$A11="","",IF(RIGHT(A11,1)="a","K","M"))</f>
        <v>M</v>
      </c>
      <c r="J11" s="32" t="str">
        <f t="shared" si="4"/>
        <v>MO</v>
      </c>
      <c r="K11" s="33">
        <f t="shared" si="1"/>
        <v>9</v>
      </c>
      <c r="L11" s="34">
        <f t="shared" si="2"/>
        <v>9</v>
      </c>
      <c r="M11" s="35">
        <f t="shared" si="3"/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30" thickBot="1" thickTop="1">
      <c r="A12" s="26" t="s">
        <v>25</v>
      </c>
      <c r="B12" s="26" t="s">
        <v>60</v>
      </c>
      <c r="C12" s="26" t="s">
        <v>109</v>
      </c>
      <c r="D12" s="26">
        <v>1964</v>
      </c>
      <c r="E12" s="27">
        <v>34</v>
      </c>
      <c r="F12" s="28">
        <v>14</v>
      </c>
      <c r="G12" s="29">
        <v>34</v>
      </c>
      <c r="H12" s="30">
        <f t="shared" si="0"/>
        <v>874</v>
      </c>
      <c r="I12" s="31" t="str">
        <f>IF(TR150!$A12="","",IF(RIGHT(A12,1)="a","K","M"))</f>
        <v>M</v>
      </c>
      <c r="J12" s="32" t="str">
        <f t="shared" si="4"/>
        <v>MW</v>
      </c>
      <c r="K12" s="33">
        <f t="shared" si="1"/>
        <v>10</v>
      </c>
      <c r="L12" s="34">
        <f t="shared" si="2"/>
        <v>10</v>
      </c>
      <c r="M12" s="35">
        <f t="shared" si="3"/>
        <v>10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5.75" thickBot="1" thickTop="1">
      <c r="A13" s="26" t="s">
        <v>47</v>
      </c>
      <c r="B13" s="26" t="s">
        <v>94</v>
      </c>
      <c r="C13" s="26" t="s">
        <v>134</v>
      </c>
      <c r="D13" s="26">
        <v>1987</v>
      </c>
      <c r="E13" s="36">
        <v>34</v>
      </c>
      <c r="F13" s="37">
        <v>14</v>
      </c>
      <c r="G13" s="38">
        <v>38</v>
      </c>
      <c r="H13" s="30">
        <f t="shared" si="0"/>
        <v>878</v>
      </c>
      <c r="I13" s="31" t="str">
        <f>IF(TR150!$A13="","",IF(RIGHT(A13,1)="a","K","M"))</f>
        <v>M</v>
      </c>
      <c r="J13" s="32" t="str">
        <f t="shared" si="4"/>
        <v>MO</v>
      </c>
      <c r="K13" s="33">
        <f t="shared" si="1"/>
        <v>11</v>
      </c>
      <c r="L13" s="34">
        <f t="shared" si="2"/>
        <v>11</v>
      </c>
      <c r="M13" s="35">
        <f t="shared" si="3"/>
        <v>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5.75" thickBot="1" thickTop="1">
      <c r="A14" s="26" t="s">
        <v>27</v>
      </c>
      <c r="B14" s="26" t="s">
        <v>63</v>
      </c>
      <c r="C14" s="26"/>
      <c r="D14" s="26">
        <v>1954</v>
      </c>
      <c r="E14" s="27">
        <v>34</v>
      </c>
      <c r="F14" s="28">
        <v>14</v>
      </c>
      <c r="G14" s="29">
        <v>39</v>
      </c>
      <c r="H14" s="30">
        <f t="shared" si="0"/>
        <v>879</v>
      </c>
      <c r="I14" s="31" t="str">
        <f>IF(TR150!$A14="","",IF(RIGHT(A14,1)="a","K","M"))</f>
        <v>M</v>
      </c>
      <c r="J14" s="32" t="str">
        <f t="shared" si="4"/>
        <v>MW</v>
      </c>
      <c r="K14" s="33">
        <f t="shared" si="1"/>
        <v>12</v>
      </c>
      <c r="L14" s="34">
        <f t="shared" si="2"/>
        <v>12</v>
      </c>
      <c r="M14" s="35">
        <f t="shared" si="3"/>
        <v>12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5.75" thickBot="1" thickTop="1">
      <c r="A15" s="26" t="s">
        <v>49</v>
      </c>
      <c r="B15" s="26" t="s">
        <v>97</v>
      </c>
      <c r="C15" s="26" t="s">
        <v>137</v>
      </c>
      <c r="D15" s="26">
        <v>1973</v>
      </c>
      <c r="E15" s="36">
        <v>34</v>
      </c>
      <c r="F15" s="37">
        <v>15</v>
      </c>
      <c r="G15" s="38">
        <v>42</v>
      </c>
      <c r="H15" s="30">
        <f t="shared" si="0"/>
        <v>942</v>
      </c>
      <c r="I15" s="31" t="str">
        <f>IF(TR150!$A15="","",IF(RIGHT(A15,1)="a","K","M"))</f>
        <v>M</v>
      </c>
      <c r="J15" s="32" t="str">
        <f t="shared" si="4"/>
        <v>MO</v>
      </c>
      <c r="K15" s="33">
        <f t="shared" si="1"/>
        <v>13</v>
      </c>
      <c r="L15" s="34">
        <f t="shared" si="2"/>
        <v>13</v>
      </c>
      <c r="M15" s="35">
        <f t="shared" si="3"/>
        <v>13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5.75" thickBot="1" thickTop="1">
      <c r="A16" s="26" t="s">
        <v>30</v>
      </c>
      <c r="B16" s="26" t="s">
        <v>74</v>
      </c>
      <c r="C16" s="26" t="s">
        <v>120</v>
      </c>
      <c r="D16" s="26">
        <v>1972</v>
      </c>
      <c r="E16" s="27">
        <v>33</v>
      </c>
      <c r="F16" s="28">
        <v>14</v>
      </c>
      <c r="G16" s="29">
        <v>38</v>
      </c>
      <c r="H16" s="30">
        <f t="shared" si="0"/>
        <v>878</v>
      </c>
      <c r="I16" s="31" t="str">
        <f>IF(TR150!$A16="","",IF(RIGHT(A16,1)="a","K","M"))</f>
        <v>M</v>
      </c>
      <c r="J16" s="32" t="str">
        <f t="shared" si="4"/>
        <v>MO</v>
      </c>
      <c r="K16" s="33">
        <f t="shared" si="1"/>
        <v>14</v>
      </c>
      <c r="L16" s="34">
        <f t="shared" si="2"/>
        <v>14</v>
      </c>
      <c r="M16" s="35">
        <f t="shared" si="3"/>
        <v>14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5.75" thickBot="1" thickTop="1">
      <c r="A17" s="26" t="s">
        <v>42</v>
      </c>
      <c r="B17" s="26" t="s">
        <v>85</v>
      </c>
      <c r="C17" s="26" t="s">
        <v>126</v>
      </c>
      <c r="D17" s="26">
        <v>1977</v>
      </c>
      <c r="E17" s="36">
        <v>33</v>
      </c>
      <c r="F17" s="37">
        <v>14</v>
      </c>
      <c r="G17" s="38">
        <v>58</v>
      </c>
      <c r="H17" s="30">
        <f t="shared" si="0"/>
        <v>898</v>
      </c>
      <c r="I17" s="31" t="str">
        <f>IF(TR150!$A17="","",IF(RIGHT(A17,1)="a","K","M"))</f>
        <v>M</v>
      </c>
      <c r="J17" s="32" t="str">
        <f t="shared" si="4"/>
        <v>MO</v>
      </c>
      <c r="K17" s="33">
        <f t="shared" si="1"/>
        <v>15</v>
      </c>
      <c r="L17" s="34">
        <f t="shared" si="2"/>
        <v>15</v>
      </c>
      <c r="M17" s="35">
        <f t="shared" si="3"/>
        <v>15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5.75" thickBot="1" thickTop="1">
      <c r="A18" s="26" t="s">
        <v>26</v>
      </c>
      <c r="B18" s="26" t="s">
        <v>61</v>
      </c>
      <c r="C18" s="26" t="s">
        <v>110</v>
      </c>
      <c r="D18" s="26">
        <v>1979</v>
      </c>
      <c r="E18" s="27">
        <v>32</v>
      </c>
      <c r="F18" s="28">
        <v>14</v>
      </c>
      <c r="G18" s="29">
        <v>15</v>
      </c>
      <c r="H18" s="30">
        <f t="shared" si="0"/>
        <v>855</v>
      </c>
      <c r="I18" s="31" t="str">
        <f>IF(TR150!$A18="","",IF(RIGHT(A18,1)="a","K","M"))</f>
        <v>M</v>
      </c>
      <c r="J18" s="32" t="str">
        <f t="shared" si="4"/>
        <v>MO</v>
      </c>
      <c r="K18" s="33">
        <f t="shared" si="1"/>
        <v>16</v>
      </c>
      <c r="L18" s="34">
        <f t="shared" si="2"/>
        <v>16</v>
      </c>
      <c r="M18" s="35">
        <f t="shared" si="3"/>
        <v>16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5.75" thickBot="1" thickTop="1">
      <c r="A19" s="26" t="s">
        <v>46</v>
      </c>
      <c r="B19" s="26" t="s">
        <v>91</v>
      </c>
      <c r="C19" s="26" t="s">
        <v>131</v>
      </c>
      <c r="D19" s="26">
        <v>1960</v>
      </c>
      <c r="E19" s="36">
        <v>32</v>
      </c>
      <c r="F19" s="37">
        <v>15</v>
      </c>
      <c r="G19" s="38">
        <v>3</v>
      </c>
      <c r="H19" s="30">
        <f t="shared" si="0"/>
        <v>903</v>
      </c>
      <c r="I19" s="31" t="str">
        <f>IF(TR150!$A19="","",IF(RIGHT(A19,1)="a","K","M"))</f>
        <v>M</v>
      </c>
      <c r="J19" s="32" t="str">
        <f t="shared" si="4"/>
        <v>MW</v>
      </c>
      <c r="K19" s="33">
        <f t="shared" si="1"/>
        <v>17</v>
      </c>
      <c r="L19" s="34">
        <f t="shared" si="2"/>
        <v>17</v>
      </c>
      <c r="M19" s="35">
        <f t="shared" si="3"/>
        <v>17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5.75" thickBot="1" thickTop="1">
      <c r="A20" s="26" t="s">
        <v>27</v>
      </c>
      <c r="B20" s="26" t="s">
        <v>73</v>
      </c>
      <c r="C20" s="26" t="s">
        <v>119</v>
      </c>
      <c r="D20" s="26">
        <v>1979</v>
      </c>
      <c r="E20" s="27">
        <v>32</v>
      </c>
      <c r="F20" s="28">
        <v>15</v>
      </c>
      <c r="G20" s="29">
        <v>18</v>
      </c>
      <c r="H20" s="30">
        <f t="shared" si="0"/>
        <v>918</v>
      </c>
      <c r="I20" s="31" t="str">
        <f>IF(TR150!$A20="","",IF(RIGHT(A20,1)="a","K","M"))</f>
        <v>M</v>
      </c>
      <c r="J20" s="32" t="str">
        <f t="shared" si="4"/>
        <v>MO</v>
      </c>
      <c r="K20" s="33">
        <f t="shared" si="1"/>
        <v>18</v>
      </c>
      <c r="L20" s="34">
        <f t="shared" si="2"/>
        <v>18</v>
      </c>
      <c r="M20" s="35">
        <f t="shared" si="3"/>
        <v>18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5.75" thickBot="1" thickTop="1">
      <c r="A21" s="26" t="s">
        <v>35</v>
      </c>
      <c r="B21" s="26" t="s">
        <v>72</v>
      </c>
      <c r="C21" s="26" t="s">
        <v>118</v>
      </c>
      <c r="D21" s="26">
        <v>1983</v>
      </c>
      <c r="E21" s="27">
        <v>32</v>
      </c>
      <c r="F21" s="28">
        <v>15</v>
      </c>
      <c r="G21" s="29">
        <v>42</v>
      </c>
      <c r="H21" s="30">
        <f t="shared" si="0"/>
        <v>942</v>
      </c>
      <c r="I21" s="31" t="str">
        <f>IF(TR150!$A21="","",IF(RIGHT(A21,1)="a","K","M"))</f>
        <v>M</v>
      </c>
      <c r="J21" s="32" t="str">
        <f t="shared" si="4"/>
        <v>MO</v>
      </c>
      <c r="K21" s="33">
        <f t="shared" si="1"/>
        <v>19</v>
      </c>
      <c r="L21" s="34">
        <f t="shared" si="2"/>
        <v>19</v>
      </c>
      <c r="M21" s="35">
        <f t="shared" si="3"/>
        <v>19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5.75" thickBot="1" thickTop="1">
      <c r="A22" s="26" t="s">
        <v>32</v>
      </c>
      <c r="B22" s="26" t="s">
        <v>69</v>
      </c>
      <c r="C22" s="26" t="s">
        <v>115</v>
      </c>
      <c r="D22" s="26">
        <v>1969</v>
      </c>
      <c r="E22" s="27">
        <v>31</v>
      </c>
      <c r="F22" s="28">
        <v>15</v>
      </c>
      <c r="G22" s="29">
        <v>34</v>
      </c>
      <c r="H22" s="30">
        <f t="shared" si="0"/>
        <v>934</v>
      </c>
      <c r="I22" s="31" t="str">
        <f>IF(TR150!$A22="","",IF(RIGHT(A22,1)="a","K","M"))</f>
        <v>M</v>
      </c>
      <c r="J22" s="32" t="str">
        <f t="shared" si="4"/>
        <v>MO</v>
      </c>
      <c r="K22" s="33">
        <f t="shared" si="1"/>
        <v>20</v>
      </c>
      <c r="L22" s="34">
        <f t="shared" si="2"/>
        <v>20</v>
      </c>
      <c r="M22" s="35">
        <f t="shared" si="3"/>
        <v>20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5.75" thickBot="1" thickTop="1">
      <c r="A23" s="50" t="s">
        <v>43</v>
      </c>
      <c r="B23" s="50" t="s">
        <v>67</v>
      </c>
      <c r="C23" s="50" t="s">
        <v>129</v>
      </c>
      <c r="D23" s="50">
        <v>1982</v>
      </c>
      <c r="E23" s="51">
        <v>30</v>
      </c>
      <c r="F23" s="52">
        <v>14</v>
      </c>
      <c r="G23" s="53">
        <v>14</v>
      </c>
      <c r="H23" s="54">
        <f t="shared" si="0"/>
        <v>854</v>
      </c>
      <c r="I23" s="55" t="str">
        <f>IF(TR150!$A23="","",IF(RIGHT(A23,1)="a","K","M"))</f>
        <v>K</v>
      </c>
      <c r="J23" s="56" t="str">
        <f t="shared" si="4"/>
        <v>KO</v>
      </c>
      <c r="K23" s="57">
        <f t="shared" si="1"/>
        <v>21</v>
      </c>
      <c r="L23" s="58">
        <f t="shared" si="2"/>
        <v>21</v>
      </c>
      <c r="M23" s="59">
        <f t="shared" si="3"/>
        <v>21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5.75" thickBot="1" thickTop="1">
      <c r="A24" s="26" t="s">
        <v>23</v>
      </c>
      <c r="B24" s="26" t="s">
        <v>68</v>
      </c>
      <c r="C24" s="26"/>
      <c r="D24" s="26">
        <v>1986</v>
      </c>
      <c r="E24" s="27">
        <v>30</v>
      </c>
      <c r="F24" s="28">
        <v>14</v>
      </c>
      <c r="G24" s="29">
        <v>35</v>
      </c>
      <c r="H24" s="30">
        <f t="shared" si="0"/>
        <v>875</v>
      </c>
      <c r="I24" s="31" t="str">
        <f>IF(TR150!$A24="","",IF(RIGHT(A24,1)="a","K","M"))</f>
        <v>M</v>
      </c>
      <c r="J24" s="32" t="str">
        <f t="shared" si="4"/>
        <v>MO</v>
      </c>
      <c r="K24" s="33">
        <f t="shared" si="1"/>
        <v>22</v>
      </c>
      <c r="L24" s="34">
        <f t="shared" si="2"/>
        <v>22</v>
      </c>
      <c r="M24" s="35">
        <f t="shared" si="3"/>
        <v>22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5.75" thickBot="1" thickTop="1">
      <c r="A25" s="50" t="s">
        <v>31</v>
      </c>
      <c r="B25" s="50" t="s">
        <v>67</v>
      </c>
      <c r="C25" s="50" t="s">
        <v>114</v>
      </c>
      <c r="D25" s="50">
        <v>1986</v>
      </c>
      <c r="E25" s="60">
        <v>30</v>
      </c>
      <c r="F25" s="61">
        <v>15</v>
      </c>
      <c r="G25" s="62">
        <v>11</v>
      </c>
      <c r="H25" s="54">
        <f t="shared" si="0"/>
        <v>911</v>
      </c>
      <c r="I25" s="55" t="str">
        <f>IF(TR150!$A25="","",IF(RIGHT(A25,1)="a","K","M"))</f>
        <v>K</v>
      </c>
      <c r="J25" s="56" t="str">
        <f t="shared" si="4"/>
        <v>KO</v>
      </c>
      <c r="K25" s="57">
        <f t="shared" si="1"/>
        <v>23</v>
      </c>
      <c r="L25" s="58">
        <f t="shared" si="2"/>
        <v>23</v>
      </c>
      <c r="M25" s="59">
        <f t="shared" si="3"/>
        <v>23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5.75" thickBot="1" thickTop="1">
      <c r="A26" s="26" t="s">
        <v>43</v>
      </c>
      <c r="B26" s="26" t="s">
        <v>93</v>
      </c>
      <c r="C26" s="26" t="s">
        <v>133</v>
      </c>
      <c r="D26" s="26">
        <v>1979</v>
      </c>
      <c r="E26" s="36">
        <v>28</v>
      </c>
      <c r="F26" s="37">
        <v>14</v>
      </c>
      <c r="G26" s="38">
        <v>58</v>
      </c>
      <c r="H26" s="30">
        <f t="shared" si="0"/>
        <v>898</v>
      </c>
      <c r="I26" s="31" t="str">
        <f>IF(TR150!$A26="","",IF(RIGHT(A26,1)="a","K","M"))</f>
        <v>K</v>
      </c>
      <c r="J26" s="32" t="str">
        <f t="shared" si="4"/>
        <v>KO</v>
      </c>
      <c r="K26" s="33">
        <f t="shared" si="1"/>
        <v>24</v>
      </c>
      <c r="L26" s="34">
        <f t="shared" si="2"/>
        <v>24</v>
      </c>
      <c r="M26" s="35">
        <f t="shared" si="3"/>
        <v>24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5.75" thickBot="1" thickTop="1">
      <c r="A27" s="26" t="s">
        <v>48</v>
      </c>
      <c r="B27" s="26" t="s">
        <v>95</v>
      </c>
      <c r="C27" s="26" t="s">
        <v>135</v>
      </c>
      <c r="D27" s="26">
        <v>1948</v>
      </c>
      <c r="E27" s="36">
        <v>27</v>
      </c>
      <c r="F27" s="37">
        <v>14</v>
      </c>
      <c r="G27" s="38">
        <v>31</v>
      </c>
      <c r="H27" s="30">
        <f t="shared" si="0"/>
        <v>871</v>
      </c>
      <c r="I27" s="31" t="str">
        <f>IF(TR150!$A27="","",IF(RIGHT(A27,1)="a","K","M"))</f>
        <v>M</v>
      </c>
      <c r="J27" s="32" t="str">
        <f t="shared" si="4"/>
        <v>MW</v>
      </c>
      <c r="K27" s="33">
        <f t="shared" si="1"/>
        <v>25</v>
      </c>
      <c r="L27" s="34">
        <f t="shared" si="2"/>
        <v>25</v>
      </c>
      <c r="M27" s="35">
        <f>IF(L27=L26,L27,K27)</f>
        <v>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5.75" thickBot="1" thickTop="1">
      <c r="A28" s="26" t="s">
        <v>55</v>
      </c>
      <c r="B28" s="26" t="s">
        <v>105</v>
      </c>
      <c r="C28" s="26" t="s">
        <v>141</v>
      </c>
      <c r="D28" s="26">
        <v>1978</v>
      </c>
      <c r="E28" s="36">
        <v>27</v>
      </c>
      <c r="F28" s="37">
        <v>14</v>
      </c>
      <c r="G28" s="38">
        <v>41</v>
      </c>
      <c r="H28" s="30">
        <f t="shared" si="0"/>
        <v>881</v>
      </c>
      <c r="I28" s="31" t="str">
        <f>IF(TR150!$A28="","",IF(RIGHT(A28,1)="a","K","M"))</f>
        <v>K</v>
      </c>
      <c r="J28" s="32" t="str">
        <f t="shared" si="4"/>
        <v>KO</v>
      </c>
      <c r="K28" s="33">
        <f t="shared" si="1"/>
        <v>26</v>
      </c>
      <c r="L28" s="34">
        <f t="shared" si="2"/>
        <v>26</v>
      </c>
      <c r="M28" s="35">
        <f>IF(L28=L27,L28,K28)</f>
        <v>26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5.75" thickBot="1" thickTop="1">
      <c r="A29" s="26" t="s">
        <v>22</v>
      </c>
      <c r="B29" s="26" t="s">
        <v>58</v>
      </c>
      <c r="C29" s="26"/>
      <c r="D29" s="26">
        <v>1970</v>
      </c>
      <c r="E29" s="27">
        <v>26</v>
      </c>
      <c r="F29" s="28">
        <v>15</v>
      </c>
      <c r="G29" s="29">
        <v>5</v>
      </c>
      <c r="H29" s="30">
        <f t="shared" si="0"/>
        <v>905</v>
      </c>
      <c r="I29" s="31" t="str">
        <f>IF(TR150!$A29="","",IF(RIGHT(A29,1)="a","K","M"))</f>
        <v>M</v>
      </c>
      <c r="J29" s="32" t="str">
        <f t="shared" si="4"/>
        <v>MO</v>
      </c>
      <c r="K29" s="33">
        <f t="shared" si="1"/>
        <v>27</v>
      </c>
      <c r="L29" s="34">
        <f aca="true" t="shared" si="5" ref="L29:L52">IF(H29=H28,L28,L28+1)</f>
        <v>27</v>
      </c>
      <c r="M29" s="35">
        <f aca="true" t="shared" si="6" ref="M29:M51">IF(L29=L28,L29,K29)</f>
        <v>27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13" ht="15.75" thickBot="1" thickTop="1">
      <c r="A30" s="26" t="s">
        <v>27</v>
      </c>
      <c r="B30" s="26" t="s">
        <v>62</v>
      </c>
      <c r="C30" s="26" t="s">
        <v>111</v>
      </c>
      <c r="D30" s="26">
        <v>1975</v>
      </c>
      <c r="E30" s="27">
        <v>26</v>
      </c>
      <c r="F30" s="28">
        <v>15</v>
      </c>
      <c r="G30" s="29">
        <v>12</v>
      </c>
      <c r="H30" s="30">
        <f t="shared" si="0"/>
        <v>912</v>
      </c>
      <c r="I30" s="31" t="str">
        <f>IF(TR150!$A30="","",IF(RIGHT(A30,1)="a","K","M"))</f>
        <v>M</v>
      </c>
      <c r="J30" s="32" t="str">
        <f t="shared" si="4"/>
        <v>MO</v>
      </c>
      <c r="K30" s="39">
        <f t="shared" si="1"/>
        <v>28</v>
      </c>
      <c r="L30" s="34">
        <f t="shared" si="5"/>
        <v>28</v>
      </c>
      <c r="M30" s="35">
        <f t="shared" si="6"/>
        <v>28</v>
      </c>
    </row>
    <row r="31" spans="1:13" ht="15.75" thickBot="1" thickTop="1">
      <c r="A31" s="26" t="s">
        <v>28</v>
      </c>
      <c r="B31" s="26" t="s">
        <v>82</v>
      </c>
      <c r="C31" s="26"/>
      <c r="D31" s="26">
        <v>1976</v>
      </c>
      <c r="E31" s="36">
        <v>26</v>
      </c>
      <c r="F31" s="37">
        <v>15</v>
      </c>
      <c r="G31" s="38">
        <v>12</v>
      </c>
      <c r="H31" s="30">
        <f t="shared" si="0"/>
        <v>912</v>
      </c>
      <c r="I31" s="31" t="str">
        <f>IF(TR150!$A31="","",IF(RIGHT(A31,1)="a","K","M"))</f>
        <v>M</v>
      </c>
      <c r="J31" s="32" t="str">
        <f t="shared" si="4"/>
        <v>MO</v>
      </c>
      <c r="K31" s="39">
        <f t="shared" si="1"/>
        <v>29</v>
      </c>
      <c r="L31" s="34">
        <f t="shared" si="5"/>
        <v>28</v>
      </c>
      <c r="M31" s="35">
        <f t="shared" si="6"/>
        <v>28</v>
      </c>
    </row>
    <row r="32" spans="1:13" ht="15.75" thickBot="1" thickTop="1">
      <c r="A32" s="26" t="s">
        <v>54</v>
      </c>
      <c r="B32" s="26" t="s">
        <v>104</v>
      </c>
      <c r="C32" s="26"/>
      <c r="D32" s="26">
        <v>1982</v>
      </c>
      <c r="E32" s="36">
        <v>26</v>
      </c>
      <c r="F32" s="37">
        <v>15</v>
      </c>
      <c r="G32" s="38">
        <v>12</v>
      </c>
      <c r="H32" s="30">
        <f t="shared" si="0"/>
        <v>912</v>
      </c>
      <c r="I32" s="31" t="str">
        <f>IF(TR150!$A32="","",IF(RIGHT(A32,1)="a","K","M"))</f>
        <v>K</v>
      </c>
      <c r="J32" s="32" t="str">
        <f t="shared" si="4"/>
        <v>KO</v>
      </c>
      <c r="K32" s="39">
        <f t="shared" si="1"/>
        <v>30</v>
      </c>
      <c r="L32" s="34">
        <f t="shared" si="5"/>
        <v>28</v>
      </c>
      <c r="M32" s="35">
        <f t="shared" si="6"/>
        <v>28</v>
      </c>
    </row>
    <row r="33" spans="1:13" ht="15.75" thickBot="1" thickTop="1">
      <c r="A33" s="26" t="s">
        <v>28</v>
      </c>
      <c r="B33" s="26" t="s">
        <v>87</v>
      </c>
      <c r="C33" s="26" t="s">
        <v>127</v>
      </c>
      <c r="D33" s="26">
        <v>1962</v>
      </c>
      <c r="E33" s="36">
        <v>25</v>
      </c>
      <c r="F33" s="37">
        <v>14</v>
      </c>
      <c r="G33" s="38">
        <v>30</v>
      </c>
      <c r="H33" s="30">
        <f t="shared" si="0"/>
        <v>870</v>
      </c>
      <c r="I33" s="31" t="str">
        <f>IF(TR150!$A33="","",IF(RIGHT(A33,1)="a","K","M"))</f>
        <v>M</v>
      </c>
      <c r="J33" s="32" t="str">
        <f t="shared" si="4"/>
        <v>MW</v>
      </c>
      <c r="K33" s="39">
        <f t="shared" si="1"/>
        <v>31</v>
      </c>
      <c r="L33" s="34">
        <f t="shared" si="5"/>
        <v>29</v>
      </c>
      <c r="M33" s="35">
        <f t="shared" si="6"/>
        <v>31</v>
      </c>
    </row>
    <row r="34" spans="1:13" ht="15.75" thickBot="1" thickTop="1">
      <c r="A34" s="26" t="s">
        <v>37</v>
      </c>
      <c r="B34" s="26" t="s">
        <v>76</v>
      </c>
      <c r="C34" s="26" t="s">
        <v>122</v>
      </c>
      <c r="D34" s="26">
        <v>1979</v>
      </c>
      <c r="E34" s="27">
        <v>25</v>
      </c>
      <c r="F34" s="28">
        <v>14</v>
      </c>
      <c r="G34" s="29">
        <v>37</v>
      </c>
      <c r="H34" s="30">
        <f t="shared" si="0"/>
        <v>877</v>
      </c>
      <c r="I34" s="31" t="str">
        <f>IF(TR150!$A34="","",IF(RIGHT(A34,1)="a","K","M"))</f>
        <v>K</v>
      </c>
      <c r="J34" s="32" t="str">
        <f t="shared" si="4"/>
        <v>KO</v>
      </c>
      <c r="K34" s="39">
        <f t="shared" si="1"/>
        <v>32</v>
      </c>
      <c r="L34" s="34">
        <f t="shared" si="5"/>
        <v>30</v>
      </c>
      <c r="M34" s="35">
        <f t="shared" si="6"/>
        <v>32</v>
      </c>
    </row>
    <row r="35" spans="1:13" ht="15.75" thickBot="1" thickTop="1">
      <c r="A35" s="26" t="s">
        <v>21</v>
      </c>
      <c r="B35" s="26" t="s">
        <v>77</v>
      </c>
      <c r="C35" s="26"/>
      <c r="D35" s="26">
        <v>1980</v>
      </c>
      <c r="E35" s="27">
        <v>25</v>
      </c>
      <c r="F35" s="28">
        <v>14</v>
      </c>
      <c r="G35" s="29">
        <v>37</v>
      </c>
      <c r="H35" s="30">
        <f aca="true" t="shared" si="7" ref="H35:H52">F35*60+G35</f>
        <v>877</v>
      </c>
      <c r="I35" s="31" t="str">
        <f>IF(TR150!$A35="","",IF(RIGHT(A35,1)="a","K","M"))</f>
        <v>M</v>
      </c>
      <c r="J35" s="32" t="str">
        <f t="shared" si="4"/>
        <v>MO</v>
      </c>
      <c r="K35" s="39">
        <f t="shared" si="1"/>
        <v>33</v>
      </c>
      <c r="L35" s="34">
        <f t="shared" si="5"/>
        <v>30</v>
      </c>
      <c r="M35" s="35">
        <f t="shared" si="6"/>
        <v>30</v>
      </c>
    </row>
    <row r="36" spans="1:13" ht="15.75" thickBot="1" thickTop="1">
      <c r="A36" s="26" t="s">
        <v>51</v>
      </c>
      <c r="B36" s="26" t="s">
        <v>100</v>
      </c>
      <c r="C36" s="26"/>
      <c r="D36" s="26">
        <v>1980</v>
      </c>
      <c r="E36" s="36">
        <v>25</v>
      </c>
      <c r="F36" s="37">
        <v>14</v>
      </c>
      <c r="G36" s="38">
        <v>52</v>
      </c>
      <c r="H36" s="30">
        <f t="shared" si="7"/>
        <v>892</v>
      </c>
      <c r="I36" s="31" t="str">
        <f>IF(TR150!$A36="","",IF(RIGHT(A36,1)="a","K","M"))</f>
        <v>K</v>
      </c>
      <c r="J36" s="32" t="str">
        <f t="shared" si="4"/>
        <v>KO</v>
      </c>
      <c r="K36" s="39">
        <f t="shared" si="1"/>
        <v>34</v>
      </c>
      <c r="L36" s="34">
        <f t="shared" si="5"/>
        <v>31</v>
      </c>
      <c r="M36" s="35">
        <f t="shared" si="6"/>
        <v>34</v>
      </c>
    </row>
    <row r="37" spans="1:13" ht="15.75" thickBot="1" thickTop="1">
      <c r="A37" s="26" t="s">
        <v>46</v>
      </c>
      <c r="B37" s="26" t="s">
        <v>102</v>
      </c>
      <c r="C37" s="26"/>
      <c r="D37" s="26">
        <v>1984</v>
      </c>
      <c r="E37" s="36">
        <v>24</v>
      </c>
      <c r="F37" s="37">
        <v>15</v>
      </c>
      <c r="G37" s="38">
        <v>5</v>
      </c>
      <c r="H37" s="30">
        <f t="shared" si="7"/>
        <v>905</v>
      </c>
      <c r="I37" s="31" t="str">
        <f>IF(TR150!$A37="","",IF(RIGHT(A37,1)="a","K","M"))</f>
        <v>M</v>
      </c>
      <c r="J37" s="32" t="str">
        <f t="shared" si="4"/>
        <v>MO</v>
      </c>
      <c r="K37" s="39">
        <f t="shared" si="1"/>
        <v>35</v>
      </c>
      <c r="L37" s="34">
        <f t="shared" si="5"/>
        <v>32</v>
      </c>
      <c r="M37" s="35">
        <f t="shared" si="6"/>
        <v>35</v>
      </c>
    </row>
    <row r="38" spans="1:13" ht="15.75" thickBot="1" thickTop="1">
      <c r="A38" s="26" t="s">
        <v>28</v>
      </c>
      <c r="B38" s="26" t="s">
        <v>64</v>
      </c>
      <c r="C38" s="26" t="s">
        <v>112</v>
      </c>
      <c r="D38" s="26">
        <v>1974</v>
      </c>
      <c r="E38" s="27">
        <v>23</v>
      </c>
      <c r="F38" s="28">
        <v>10</v>
      </c>
      <c r="G38" s="29">
        <v>58</v>
      </c>
      <c r="H38" s="30">
        <f t="shared" si="7"/>
        <v>658</v>
      </c>
      <c r="I38" s="31" t="str">
        <f>IF(TR150!$A38="","",IF(RIGHT(A38,1)="a","K","M"))</f>
        <v>M</v>
      </c>
      <c r="J38" s="32" t="str">
        <f t="shared" si="4"/>
        <v>MO</v>
      </c>
      <c r="K38" s="39">
        <f t="shared" si="1"/>
        <v>36</v>
      </c>
      <c r="L38" s="34">
        <f t="shared" si="5"/>
        <v>33</v>
      </c>
      <c r="M38" s="35">
        <f t="shared" si="6"/>
        <v>36</v>
      </c>
    </row>
    <row r="39" spans="1:13" ht="15.75" thickBot="1" thickTop="1">
      <c r="A39" s="26" t="s">
        <v>52</v>
      </c>
      <c r="B39" s="26" t="s">
        <v>101</v>
      </c>
      <c r="C39" s="26"/>
      <c r="D39" s="26">
        <v>1985</v>
      </c>
      <c r="E39" s="36">
        <v>23</v>
      </c>
      <c r="F39" s="37">
        <v>15</v>
      </c>
      <c r="G39" s="38">
        <v>5</v>
      </c>
      <c r="H39" s="30">
        <f t="shared" si="7"/>
        <v>905</v>
      </c>
      <c r="I39" s="31" t="str">
        <f>IF(TR150!$A39="","",IF(RIGHT(A39,1)="a","K","M"))</f>
        <v>M</v>
      </c>
      <c r="J39" s="32" t="str">
        <f t="shared" si="4"/>
        <v>MO</v>
      </c>
      <c r="K39" s="39">
        <f t="shared" si="1"/>
        <v>37</v>
      </c>
      <c r="L39" s="34">
        <f t="shared" si="5"/>
        <v>34</v>
      </c>
      <c r="M39" s="35">
        <f t="shared" si="6"/>
        <v>37</v>
      </c>
    </row>
    <row r="40" spans="1:13" ht="15.75" thickBot="1" thickTop="1">
      <c r="A40" s="26" t="s">
        <v>24</v>
      </c>
      <c r="B40" s="26" t="s">
        <v>59</v>
      </c>
      <c r="C40" s="26" t="s">
        <v>108</v>
      </c>
      <c r="D40" s="26">
        <v>1988</v>
      </c>
      <c r="E40" s="27">
        <v>23</v>
      </c>
      <c r="F40" s="28">
        <v>15</v>
      </c>
      <c r="G40" s="29">
        <v>40</v>
      </c>
      <c r="H40" s="30">
        <f t="shared" si="7"/>
        <v>940</v>
      </c>
      <c r="I40" s="31" t="str">
        <f>IF(TR150!$A40="","",IF(RIGHT(A40,1)="a","K","M"))</f>
        <v>K</v>
      </c>
      <c r="J40" s="32" t="str">
        <f t="shared" si="4"/>
        <v>KO</v>
      </c>
      <c r="K40" s="39">
        <f t="shared" si="1"/>
        <v>38</v>
      </c>
      <c r="L40" s="34">
        <f t="shared" si="5"/>
        <v>35</v>
      </c>
      <c r="M40" s="35">
        <f t="shared" si="6"/>
        <v>38</v>
      </c>
    </row>
    <row r="41" spans="1:13" ht="15.75" thickBot="1" thickTop="1">
      <c r="A41" s="26" t="s">
        <v>45</v>
      </c>
      <c r="B41" s="26" t="s">
        <v>90</v>
      </c>
      <c r="C41" s="26" t="s">
        <v>131</v>
      </c>
      <c r="D41" s="26">
        <v>1959</v>
      </c>
      <c r="E41" s="36">
        <v>22</v>
      </c>
      <c r="F41" s="37">
        <v>11</v>
      </c>
      <c r="G41" s="38">
        <v>56</v>
      </c>
      <c r="H41" s="30">
        <f t="shared" si="7"/>
        <v>716</v>
      </c>
      <c r="I41" s="31" t="str">
        <f>IF(TR150!$A41="","",IF(RIGHT(A41,1)="a","K","M"))</f>
        <v>K</v>
      </c>
      <c r="J41" s="32" t="str">
        <f t="shared" si="4"/>
        <v>KW</v>
      </c>
      <c r="K41" s="39">
        <f t="shared" si="1"/>
        <v>39</v>
      </c>
      <c r="L41" s="34">
        <f t="shared" si="5"/>
        <v>36</v>
      </c>
      <c r="M41" s="35">
        <f t="shared" si="6"/>
        <v>39</v>
      </c>
    </row>
    <row r="42" spans="1:13" ht="15.75" thickBot="1" thickTop="1">
      <c r="A42" s="26" t="s">
        <v>42</v>
      </c>
      <c r="B42" s="26" t="s">
        <v>96</v>
      </c>
      <c r="C42" s="26" t="s">
        <v>136</v>
      </c>
      <c r="D42" s="26">
        <v>1993</v>
      </c>
      <c r="E42" s="36">
        <v>22</v>
      </c>
      <c r="F42" s="37">
        <v>13</v>
      </c>
      <c r="G42" s="38">
        <v>44</v>
      </c>
      <c r="H42" s="30">
        <f t="shared" si="7"/>
        <v>824</v>
      </c>
      <c r="I42" s="31" t="str">
        <f>IF(TR150!$A42="","",IF(RIGHT(A42,1)="a","K","M"))</f>
        <v>M</v>
      </c>
      <c r="J42" s="32" t="str">
        <f t="shared" si="4"/>
        <v>MO</v>
      </c>
      <c r="K42" s="39">
        <f t="shared" si="1"/>
        <v>40</v>
      </c>
      <c r="L42" s="34">
        <f t="shared" si="5"/>
        <v>37</v>
      </c>
      <c r="M42" s="35">
        <f t="shared" si="6"/>
        <v>40</v>
      </c>
    </row>
    <row r="43" spans="1:13" ht="15.75" thickBot="1" thickTop="1">
      <c r="A43" s="26" t="s">
        <v>39</v>
      </c>
      <c r="B43" s="26" t="s">
        <v>88</v>
      </c>
      <c r="C43" s="26" t="s">
        <v>128</v>
      </c>
      <c r="D43" s="26">
        <v>1956</v>
      </c>
      <c r="E43" s="36">
        <v>21</v>
      </c>
      <c r="F43" s="37">
        <v>14</v>
      </c>
      <c r="G43" s="38">
        <v>38</v>
      </c>
      <c r="H43" s="30">
        <f t="shared" si="7"/>
        <v>878</v>
      </c>
      <c r="I43" s="31" t="str">
        <f>IF(TR150!$A43="","",IF(RIGHT(A43,1)="a","K","M"))</f>
        <v>M</v>
      </c>
      <c r="J43" s="32" t="str">
        <f t="shared" si="4"/>
        <v>MW</v>
      </c>
      <c r="K43" s="39">
        <f t="shared" si="1"/>
        <v>41</v>
      </c>
      <c r="L43" s="34">
        <f t="shared" si="5"/>
        <v>38</v>
      </c>
      <c r="M43" s="35">
        <f t="shared" si="6"/>
        <v>41</v>
      </c>
    </row>
    <row r="44" spans="1:13" ht="15.75" thickBot="1" thickTop="1">
      <c r="A44" s="26" t="s">
        <v>39</v>
      </c>
      <c r="B44" s="26" t="s">
        <v>80</v>
      </c>
      <c r="C44" s="26" t="s">
        <v>124</v>
      </c>
      <c r="D44" s="26">
        <v>1987</v>
      </c>
      <c r="E44" s="27">
        <v>21</v>
      </c>
      <c r="F44" s="28">
        <v>15</v>
      </c>
      <c r="G44" s="29">
        <v>5</v>
      </c>
      <c r="H44" s="30">
        <f t="shared" si="7"/>
        <v>905</v>
      </c>
      <c r="I44" s="31" t="str">
        <f>IF(TR150!$A44="","",IF(RIGHT(A44,1)="a","K","M"))</f>
        <v>M</v>
      </c>
      <c r="J44" s="32" t="str">
        <f t="shared" si="4"/>
        <v>MO</v>
      </c>
      <c r="K44" s="39">
        <f t="shared" si="1"/>
        <v>42</v>
      </c>
      <c r="L44" s="34">
        <f t="shared" si="5"/>
        <v>39</v>
      </c>
      <c r="M44" s="35">
        <f t="shared" si="6"/>
        <v>42</v>
      </c>
    </row>
    <row r="45" spans="1:13" ht="15.75" thickBot="1" thickTop="1">
      <c r="A45" s="26" t="s">
        <v>32</v>
      </c>
      <c r="B45" s="26" t="s">
        <v>81</v>
      </c>
      <c r="C45" s="26" t="s">
        <v>124</v>
      </c>
      <c r="D45" s="26">
        <v>1989</v>
      </c>
      <c r="E45" s="27">
        <v>21</v>
      </c>
      <c r="F45" s="28">
        <v>15</v>
      </c>
      <c r="G45" s="29">
        <v>5</v>
      </c>
      <c r="H45" s="30">
        <f t="shared" si="7"/>
        <v>905</v>
      </c>
      <c r="I45" s="31" t="str">
        <f>IF(TR150!$A45="","",IF(RIGHT(A45,1)="a","K","M"))</f>
        <v>M</v>
      </c>
      <c r="J45" s="32" t="str">
        <f t="shared" si="4"/>
        <v>MO</v>
      </c>
      <c r="K45" s="39">
        <f t="shared" si="1"/>
        <v>43</v>
      </c>
      <c r="L45" s="34">
        <f t="shared" si="5"/>
        <v>39</v>
      </c>
      <c r="M45" s="35">
        <v>42</v>
      </c>
    </row>
    <row r="46" spans="1:13" ht="15.75" thickBot="1" thickTop="1">
      <c r="A46" s="26" t="s">
        <v>29</v>
      </c>
      <c r="B46" s="26" t="s">
        <v>65</v>
      </c>
      <c r="C46" s="26" t="s">
        <v>112</v>
      </c>
      <c r="D46" s="26">
        <v>1975</v>
      </c>
      <c r="E46" s="27">
        <v>17</v>
      </c>
      <c r="F46" s="28">
        <v>13</v>
      </c>
      <c r="G46" s="29">
        <v>13</v>
      </c>
      <c r="H46" s="30">
        <f t="shared" si="7"/>
        <v>793</v>
      </c>
      <c r="I46" s="31" t="str">
        <f>IF(TR150!$A46="","",IF(RIGHT(A46,1)="a","K","M"))</f>
        <v>M</v>
      </c>
      <c r="J46" s="32" t="str">
        <f t="shared" si="4"/>
        <v>MO</v>
      </c>
      <c r="K46" s="39">
        <f t="shared" si="1"/>
        <v>44</v>
      </c>
      <c r="L46" s="34">
        <f t="shared" si="5"/>
        <v>40</v>
      </c>
      <c r="M46" s="35">
        <f t="shared" si="6"/>
        <v>44</v>
      </c>
    </row>
    <row r="47" spans="1:13" ht="15.75" thickBot="1" thickTop="1">
      <c r="A47" s="26" t="s">
        <v>56</v>
      </c>
      <c r="B47" s="26" t="s">
        <v>106</v>
      </c>
      <c r="C47" s="26"/>
      <c r="D47" s="26">
        <v>1976</v>
      </c>
      <c r="E47" s="36">
        <v>14</v>
      </c>
      <c r="F47" s="37">
        <v>12</v>
      </c>
      <c r="G47" s="38">
        <v>57</v>
      </c>
      <c r="H47" s="30">
        <f t="shared" si="7"/>
        <v>777</v>
      </c>
      <c r="I47" s="31" t="str">
        <f>IF(TR150!$A47="","",IF(RIGHT(A47,1)="a","K","M"))</f>
        <v>M</v>
      </c>
      <c r="J47" s="32" t="str">
        <f t="shared" si="4"/>
        <v>MO</v>
      </c>
      <c r="K47" s="39">
        <f t="shared" si="1"/>
        <v>45</v>
      </c>
      <c r="L47" s="34">
        <f t="shared" si="5"/>
        <v>41</v>
      </c>
      <c r="M47" s="35">
        <f t="shared" si="6"/>
        <v>45</v>
      </c>
    </row>
    <row r="48" spans="1:13" ht="15.75" thickBot="1" thickTop="1">
      <c r="A48" s="26" t="s">
        <v>30</v>
      </c>
      <c r="B48" s="26" t="s">
        <v>66</v>
      </c>
      <c r="C48" s="26" t="s">
        <v>113</v>
      </c>
      <c r="D48" s="26">
        <v>1969</v>
      </c>
      <c r="E48" s="27">
        <v>13</v>
      </c>
      <c r="F48" s="28">
        <v>10</v>
      </c>
      <c r="G48" s="29">
        <v>10</v>
      </c>
      <c r="H48" s="30">
        <f t="shared" si="7"/>
        <v>610</v>
      </c>
      <c r="I48" s="31" t="str">
        <f>IF(TR150!$A48="","",IF(RIGHT(A48,1)="a","K","M"))</f>
        <v>M</v>
      </c>
      <c r="J48" s="32" t="str">
        <f t="shared" si="4"/>
        <v>MO</v>
      </c>
      <c r="K48" s="39">
        <f t="shared" si="1"/>
        <v>46</v>
      </c>
      <c r="L48" s="34">
        <f t="shared" si="5"/>
        <v>42</v>
      </c>
      <c r="M48" s="35">
        <f t="shared" si="6"/>
        <v>46</v>
      </c>
    </row>
    <row r="49" spans="1:13" ht="15.75" thickBot="1" thickTop="1">
      <c r="A49" s="26" t="s">
        <v>33</v>
      </c>
      <c r="B49" s="26" t="s">
        <v>70</v>
      </c>
      <c r="C49" s="26" t="s">
        <v>116</v>
      </c>
      <c r="D49" s="26">
        <v>1984</v>
      </c>
      <c r="E49" s="27">
        <v>13</v>
      </c>
      <c r="F49" s="28">
        <v>13</v>
      </c>
      <c r="G49" s="29">
        <v>13</v>
      </c>
      <c r="H49" s="30">
        <f t="shared" si="7"/>
        <v>793</v>
      </c>
      <c r="I49" s="31" t="str">
        <f>IF(TR150!$A49="","",IF(RIGHT(A49,1)="a","K","M"))</f>
        <v>M</v>
      </c>
      <c r="J49" s="32" t="str">
        <f t="shared" si="4"/>
        <v>MO</v>
      </c>
      <c r="K49" s="39">
        <f t="shared" si="1"/>
        <v>47</v>
      </c>
      <c r="L49" s="34">
        <f t="shared" si="5"/>
        <v>43</v>
      </c>
      <c r="M49" s="35">
        <f t="shared" si="6"/>
        <v>47</v>
      </c>
    </row>
    <row r="50" spans="1:13" ht="15.75" thickBot="1" thickTop="1">
      <c r="A50" s="26" t="s">
        <v>34</v>
      </c>
      <c r="B50" s="26" t="s">
        <v>71</v>
      </c>
      <c r="C50" s="26" t="s">
        <v>117</v>
      </c>
      <c r="D50" s="26">
        <v>1980</v>
      </c>
      <c r="E50" s="27">
        <v>13</v>
      </c>
      <c r="F50" s="28">
        <v>13</v>
      </c>
      <c r="G50" s="29">
        <v>13</v>
      </c>
      <c r="H50" s="30">
        <f t="shared" si="7"/>
        <v>793</v>
      </c>
      <c r="I50" s="31" t="str">
        <f>IF(TR150!$A50="","",IF(RIGHT(A50,1)="a","K","M"))</f>
        <v>K</v>
      </c>
      <c r="J50" s="32" t="str">
        <f t="shared" si="4"/>
        <v>KO</v>
      </c>
      <c r="K50" s="39">
        <f t="shared" si="1"/>
        <v>48</v>
      </c>
      <c r="L50" s="34">
        <f t="shared" si="5"/>
        <v>43</v>
      </c>
      <c r="M50" s="35">
        <v>47</v>
      </c>
    </row>
    <row r="51" spans="1:13" ht="15.75" thickBot="1" thickTop="1">
      <c r="A51" s="26" t="s">
        <v>38</v>
      </c>
      <c r="B51" s="26" t="s">
        <v>78</v>
      </c>
      <c r="C51" s="26" t="s">
        <v>123</v>
      </c>
      <c r="D51" s="26">
        <v>1973</v>
      </c>
      <c r="E51" s="27">
        <v>8</v>
      </c>
      <c r="F51" s="28">
        <v>7</v>
      </c>
      <c r="G51" s="29">
        <v>5</v>
      </c>
      <c r="H51" s="30">
        <f t="shared" si="7"/>
        <v>425</v>
      </c>
      <c r="I51" s="31" t="str">
        <f>IF(TR150!$A51="","",IF(RIGHT(A51,1)="a","K","M"))</f>
        <v>M</v>
      </c>
      <c r="J51" s="32" t="str">
        <f t="shared" si="4"/>
        <v>MO</v>
      </c>
      <c r="K51" s="39">
        <f t="shared" si="1"/>
        <v>49</v>
      </c>
      <c r="L51" s="34">
        <f t="shared" si="5"/>
        <v>44</v>
      </c>
      <c r="M51" s="35">
        <f t="shared" si="6"/>
        <v>49</v>
      </c>
    </row>
    <row r="52" spans="1:13" ht="20.25" customHeight="1" thickBot="1" thickTop="1">
      <c r="A52" s="26" t="s">
        <v>21</v>
      </c>
      <c r="B52" s="26" t="s">
        <v>57</v>
      </c>
      <c r="C52" s="26" t="s">
        <v>107</v>
      </c>
      <c r="D52" s="26">
        <v>1974</v>
      </c>
      <c r="E52" s="27"/>
      <c r="F52" s="28"/>
      <c r="G52" s="29"/>
      <c r="H52" s="30">
        <f t="shared" si="7"/>
        <v>0</v>
      </c>
      <c r="I52" s="31" t="str">
        <f>IF(TR150!$A52="","",IF(RIGHT(A52,1)="a","K","M"))</f>
        <v>M</v>
      </c>
      <c r="J52" s="32" t="str">
        <f t="shared" si="4"/>
        <v>MO</v>
      </c>
      <c r="K52" s="39">
        <f t="shared" si="1"/>
        <v>50</v>
      </c>
      <c r="L52" s="34">
        <f t="shared" si="5"/>
        <v>45</v>
      </c>
      <c r="M52" s="35" t="s">
        <v>142</v>
      </c>
    </row>
    <row r="53" spans="1:13" ht="15.75" thickBot="1" thickTop="1">
      <c r="A53" s="26" t="s">
        <v>40</v>
      </c>
      <c r="B53" s="26" t="s">
        <v>83</v>
      </c>
      <c r="C53" s="26" t="s">
        <v>108</v>
      </c>
      <c r="D53" s="26"/>
      <c r="E53" s="27"/>
      <c r="F53" s="28"/>
      <c r="G53" s="29"/>
      <c r="H53" s="30"/>
      <c r="I53" s="31"/>
      <c r="J53" s="32"/>
      <c r="K53" s="39"/>
      <c r="L53" s="34"/>
      <c r="M53" s="35" t="s">
        <v>142</v>
      </c>
    </row>
    <row r="54" ht="15" thickTop="1"/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Pharmacia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m.dering</dc:creator>
  <cp:keywords/>
  <dc:description/>
  <cp:lastModifiedBy>Siekierkowo555</cp:lastModifiedBy>
  <cp:lastPrinted>2012-08-18T21:39:21Z</cp:lastPrinted>
  <dcterms:created xsi:type="dcterms:W3CDTF">2012-08-03T21:27:45Z</dcterms:created>
  <dcterms:modified xsi:type="dcterms:W3CDTF">2012-08-19T17:30:17Z</dcterms:modified>
  <cp:category/>
  <cp:version/>
  <cp:contentType/>
  <cp:contentStatus/>
</cp:coreProperties>
</file>